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3.xml" ContentType="application/vnd.openxmlformats-officedocument.drawing+xml"/>
  <Override PartName="/xl/charts/chart19.xml" ContentType="application/vnd.openxmlformats-officedocument.drawingml.chart+xml"/>
  <Override PartName="/xl/drawings/drawing4.xml" ContentType="application/vnd.openxmlformats-officedocument.drawingml.chartshapes+xml"/>
  <Override PartName="/xl/charts/chart20.xml" ContentType="application/vnd.openxmlformats-officedocument.drawingml.chart+xml"/>
  <Override PartName="/xl/drawings/drawing5.xml" ContentType="application/vnd.openxmlformats-officedocument.drawingml.chartshapes+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4.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charts/chart25.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2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drawings/drawing15.xml" ContentType="application/vnd.openxmlformats-officedocument.drawingml.chartshapes+xml"/>
  <Override PartName="/xl/charts/chart30.xml" ContentType="application/vnd.openxmlformats-officedocument.drawingml.chart+xml"/>
  <Override PartName="/xl/drawings/drawing16.xml" ContentType="application/vnd.openxmlformats-officedocument.drawingml.chartshapes+xml"/>
  <Override PartName="/xl/charts/chart31.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ml.chartshapes+xml"/>
  <Override PartName="/xl/charts/chart32.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charts/chart33.xml" ContentType="application/vnd.openxmlformats-officedocument.drawingml.chart+xml"/>
  <Override PartName="/xl/theme/themeOverride6.xml" ContentType="application/vnd.openxmlformats-officedocument.themeOverride+xml"/>
  <Override PartName="/xl/drawings/drawing19.xml" ContentType="application/vnd.openxmlformats-officedocument.drawingml.chartshapes+xml"/>
  <Override PartName="/xl/charts/chart34.xml" ContentType="application/vnd.openxmlformats-officedocument.drawingml.chart+xml"/>
  <Override PartName="/xl/theme/themeOverride7.xml" ContentType="application/vnd.openxmlformats-officedocument.themeOverrid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259環境保全チーム\17_環境意識高揚・環境広報\03_環境情報発信\環境家計簿の廃止\"/>
    </mc:Choice>
  </mc:AlternateContent>
  <xr:revisionPtr revIDLastSave="0" documentId="13_ncr:1_{39B7EC1E-F469-4C2A-A8D0-A66878D60CA5}" xr6:coauthVersionLast="47" xr6:coauthVersionMax="47" xr10:uidLastSave="{00000000-0000-0000-0000-000000000000}"/>
  <bookViews>
    <workbookView xWindow="-120" yWindow="-120" windowWidth="29040" windowHeight="15840" xr2:uid="{00000000-000D-0000-FFFF-FFFF00000000}"/>
  </bookViews>
  <sheets>
    <sheet name="【入力フォーム】家計簿" sheetId="4" r:id="rId1"/>
    <sheet name="グラフ" sheetId="6" r:id="rId2"/>
    <sheet name="11.Household (per household)" sheetId="7" state="hidden" r:id="rId3"/>
    <sheet name="12.Household (per capita)" sheetId="8" state="hidden" r:id="rId4"/>
  </sheets>
  <externalReferences>
    <externalReference r:id="rId5"/>
    <externalReference r:id="rId6"/>
    <externalReference r:id="rId7"/>
    <externalReference r:id="rId8"/>
    <externalReference r:id="rId9"/>
  </externalReferences>
  <definedNames>
    <definedName name="_1__123Graph_Aグラフ_2A"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Regression_Out" hidden="1">#REF!</definedName>
    <definedName name="_Regression_X" hidden="1">#REF!</definedName>
    <definedName name="_Regression_Y" hidden="1">#REF!</definedName>
    <definedName name="a">[1]Sheet1!$C$4</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22">#REF!</definedName>
    <definedName name="CRF_Table1.A_a_s3_Dyn23">#REF!</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1s1_Dyn10">#REF!</definedName>
    <definedName name="CRF_Table1s1_Dyn11">#REF!</definedName>
    <definedName name="CRF_Table1s1_Dyn12">#REF!</definedName>
    <definedName name="CRF_Table1s1_Dyn13">#REF!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CRF_Table4s1_Dyn1">#REF!</definedName>
    <definedName name="CRF_Table4s1_DynA20">#REF!</definedName>
    <definedName name="CRF_Table4s1_Main">#REF!</definedName>
    <definedName name="_xlnm.Print_Area" localSheetId="0">【入力フォーム】家計簿!$B$1:$V$26</definedName>
    <definedName name="_xlnm.Print_Area" localSheetId="1">グラフ!$C$1:$AH$55</definedName>
    <definedName name="regression" hidden="1">#REF!</definedName>
    <definedName name="regressiona1"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6" l="1"/>
  <c r="F16" i="6"/>
  <c r="G16" i="6"/>
  <c r="H16" i="6"/>
  <c r="I16" i="6"/>
  <c r="J16" i="6"/>
  <c r="K16" i="6"/>
  <c r="L16" i="6"/>
  <c r="M16" i="6"/>
  <c r="N16" i="6"/>
  <c r="O16" i="6"/>
  <c r="P16" i="6"/>
  <c r="V16" i="6"/>
  <c r="W16" i="6"/>
  <c r="X16" i="6"/>
  <c r="Y16" i="6"/>
  <c r="Z16" i="6"/>
  <c r="AA16" i="6"/>
  <c r="AB16" i="6"/>
  <c r="AC16" i="6"/>
  <c r="AD16" i="6"/>
  <c r="AE16" i="6"/>
  <c r="AF16" i="6"/>
  <c r="AG16" i="6"/>
  <c r="E17" i="6"/>
  <c r="F17" i="6"/>
  <c r="G17" i="6"/>
  <c r="H17" i="6"/>
  <c r="I17" i="6"/>
  <c r="J17" i="6"/>
  <c r="K17" i="6"/>
  <c r="L17" i="6"/>
  <c r="M17" i="6"/>
  <c r="N17" i="6"/>
  <c r="O17" i="6"/>
  <c r="P17" i="6"/>
  <c r="V17" i="6"/>
  <c r="W17" i="6"/>
  <c r="X17" i="6"/>
  <c r="Y17" i="6"/>
  <c r="Z17" i="6"/>
  <c r="AA17" i="6"/>
  <c r="AB17" i="6"/>
  <c r="AC17" i="6"/>
  <c r="AD17" i="6"/>
  <c r="AE17" i="6"/>
  <c r="AF17" i="6"/>
  <c r="AG17" i="6"/>
  <c r="E18" i="6"/>
  <c r="F18" i="6"/>
  <c r="G18" i="6"/>
  <c r="H18" i="6"/>
  <c r="I18" i="6"/>
  <c r="J18" i="6"/>
  <c r="K18" i="6"/>
  <c r="L18" i="6"/>
  <c r="M18" i="6"/>
  <c r="N18" i="6"/>
  <c r="O18" i="6"/>
  <c r="P18" i="6"/>
  <c r="V18" i="6"/>
  <c r="W18" i="6"/>
  <c r="X18" i="6"/>
  <c r="Y18" i="6"/>
  <c r="Z18" i="6"/>
  <c r="AA18" i="6"/>
  <c r="AB18" i="6"/>
  <c r="AC18" i="6"/>
  <c r="AD18" i="6"/>
  <c r="AE18" i="6"/>
  <c r="AF18" i="6"/>
  <c r="AG18" i="6"/>
  <c r="E19" i="6"/>
  <c r="F19" i="6"/>
  <c r="G19" i="6"/>
  <c r="H19" i="6"/>
  <c r="I19" i="6"/>
  <c r="J19" i="6"/>
  <c r="K19" i="6"/>
  <c r="L19" i="6"/>
  <c r="M19" i="6"/>
  <c r="N19" i="6"/>
  <c r="O19" i="6"/>
  <c r="P19" i="6"/>
  <c r="V19" i="6"/>
  <c r="W19" i="6"/>
  <c r="X19" i="6"/>
  <c r="Y19" i="6"/>
  <c r="Z19" i="6"/>
  <c r="AA19" i="6"/>
  <c r="AB19" i="6"/>
  <c r="AC19" i="6"/>
  <c r="AD19" i="6"/>
  <c r="AE19" i="6"/>
  <c r="AF19" i="6"/>
  <c r="AG19" i="6"/>
  <c r="E20" i="6"/>
  <c r="F20" i="6"/>
  <c r="G20" i="6"/>
  <c r="H20" i="6"/>
  <c r="I20" i="6"/>
  <c r="J20" i="6"/>
  <c r="K20" i="6"/>
  <c r="L20" i="6"/>
  <c r="M20" i="6"/>
  <c r="N20" i="6"/>
  <c r="O20" i="6"/>
  <c r="P20" i="6"/>
  <c r="V20" i="6"/>
  <c r="W20" i="6"/>
  <c r="X20" i="6"/>
  <c r="Y20" i="6"/>
  <c r="Z20" i="6"/>
  <c r="AA20" i="6"/>
  <c r="AB20" i="6"/>
  <c r="AC20" i="6"/>
  <c r="AD20" i="6"/>
  <c r="AE20" i="6"/>
  <c r="AF20" i="6"/>
  <c r="AG20" i="6"/>
  <c r="E21" i="6"/>
  <c r="F21" i="6"/>
  <c r="G21" i="6"/>
  <c r="H21" i="6"/>
  <c r="I21" i="6"/>
  <c r="J21" i="6"/>
  <c r="K21" i="6"/>
  <c r="L21" i="6"/>
  <c r="M21" i="6"/>
  <c r="N21" i="6"/>
  <c r="O21" i="6"/>
  <c r="P21" i="6"/>
  <c r="V21" i="6"/>
  <c r="W21" i="6"/>
  <c r="X21" i="6"/>
  <c r="Y21" i="6"/>
  <c r="Z21" i="6"/>
  <c r="AA21" i="6"/>
  <c r="AB21" i="6"/>
  <c r="AC21" i="6"/>
  <c r="AD21" i="6"/>
  <c r="AE21" i="6"/>
  <c r="AF21" i="6"/>
  <c r="AG21" i="6"/>
  <c r="E22" i="6"/>
  <c r="F22" i="6"/>
  <c r="G22" i="6"/>
  <c r="H22" i="6"/>
  <c r="I22" i="6"/>
  <c r="J22" i="6"/>
  <c r="K22" i="6"/>
  <c r="L22" i="6"/>
  <c r="M22" i="6"/>
  <c r="N22" i="6"/>
  <c r="O22" i="6"/>
  <c r="P22" i="6"/>
  <c r="V22" i="6"/>
  <c r="W22" i="6"/>
  <c r="X22" i="6"/>
  <c r="Y22" i="6"/>
  <c r="Z22" i="6"/>
  <c r="AA22" i="6"/>
  <c r="AB22" i="6"/>
  <c r="AC22" i="6"/>
  <c r="AD22" i="6"/>
  <c r="AE22" i="6"/>
  <c r="AF22" i="6"/>
  <c r="AG22" i="6"/>
  <c r="E23" i="6"/>
  <c r="F23" i="6"/>
  <c r="G23" i="6"/>
  <c r="H23" i="6"/>
  <c r="I23" i="6"/>
  <c r="J23" i="6"/>
  <c r="K23" i="6"/>
  <c r="L23" i="6"/>
  <c r="M23" i="6"/>
  <c r="N23" i="6"/>
  <c r="O23" i="6"/>
  <c r="P23" i="6"/>
  <c r="V23" i="6"/>
  <c r="W23" i="6"/>
  <c r="X23" i="6"/>
  <c r="Y23" i="6"/>
  <c r="Z23" i="6"/>
  <c r="AA23" i="6"/>
  <c r="AB23" i="6"/>
  <c r="AC23" i="6"/>
  <c r="AD23" i="6"/>
  <c r="AE23" i="6"/>
  <c r="AF23" i="6"/>
  <c r="AG23" i="6"/>
  <c r="E24" i="6"/>
  <c r="F24" i="6"/>
  <c r="G24" i="6"/>
  <c r="H24" i="6"/>
  <c r="I24" i="6"/>
  <c r="J24" i="6"/>
  <c r="K24" i="6"/>
  <c r="L24" i="6"/>
  <c r="M24" i="6"/>
  <c r="N24" i="6"/>
  <c r="O24" i="6"/>
  <c r="P24" i="6"/>
  <c r="V24" i="6"/>
  <c r="W24" i="6"/>
  <c r="X24" i="6"/>
  <c r="Y24" i="6"/>
  <c r="Z24" i="6"/>
  <c r="AA24" i="6"/>
  <c r="AB24" i="6"/>
  <c r="AC24" i="6"/>
  <c r="AD24" i="6"/>
  <c r="AE24" i="6"/>
  <c r="AF24" i="6"/>
  <c r="AG24" i="6"/>
  <c r="C13" i="4"/>
  <c r="AH13" i="4" s="1"/>
  <c r="N14" i="6" s="1"/>
  <c r="AE14" i="6" s="1"/>
  <c r="BE58" i="8"/>
  <c r="BA58" i="8"/>
  <c r="AW58" i="8"/>
  <c r="AO58" i="8"/>
  <c r="AK58" i="8"/>
  <c r="AG58" i="8"/>
  <c r="BA54" i="8"/>
  <c r="AW54" i="8"/>
  <c r="AS54" i="8"/>
  <c r="AK54" i="8"/>
  <c r="AG54" i="8"/>
  <c r="AC54" i="8"/>
  <c r="AS50" i="8"/>
  <c r="AT50" i="8" s="1"/>
  <c r="AU50" i="8" s="1"/>
  <c r="AV50" i="8" s="1"/>
  <c r="AW50" i="8" s="1"/>
  <c r="AX50" i="8" s="1"/>
  <c r="AY50" i="8" s="1"/>
  <c r="AZ50" i="8" s="1"/>
  <c r="BA50" i="8" s="1"/>
  <c r="BB50" i="8" s="1"/>
  <c r="BC50" i="8" s="1"/>
  <c r="BD50" i="8" s="1"/>
  <c r="BE50" i="8" s="1"/>
  <c r="AQ50" i="8"/>
  <c r="AR50" i="8" s="1"/>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AU38" i="8"/>
  <c r="AV38" i="8" s="1"/>
  <c r="AW38" i="8" s="1"/>
  <c r="AX38" i="8" s="1"/>
  <c r="AY38" i="8" s="1"/>
  <c r="AZ38" i="8" s="1"/>
  <c r="BA38" i="8" s="1"/>
  <c r="BB38" i="8" s="1"/>
  <c r="BC38" i="8" s="1"/>
  <c r="BD38" i="8" s="1"/>
  <c r="BE38" i="8" s="1"/>
  <c r="AS38" i="8"/>
  <c r="AT38" i="8" s="1"/>
  <c r="AQ38" i="8"/>
  <c r="AR38" i="8" s="1"/>
  <c r="BE34" i="8"/>
  <c r="BA34" i="8"/>
  <c r="AW34" i="8"/>
  <c r="AS34" i="8"/>
  <c r="AO34" i="8"/>
  <c r="AK34" i="8"/>
  <c r="AG34" i="8"/>
  <c r="AC34" i="8"/>
  <c r="BE33" i="8"/>
  <c r="BA33" i="8"/>
  <c r="AW33" i="8"/>
  <c r="AS33" i="8"/>
  <c r="AO33" i="8"/>
  <c r="AK33" i="8"/>
  <c r="AG33" i="8"/>
  <c r="AC33" i="8"/>
  <c r="BE32" i="8"/>
  <c r="BA32" i="8"/>
  <c r="AW32" i="8"/>
  <c r="AS32" i="8"/>
  <c r="AO32" i="8"/>
  <c r="AK32" i="8"/>
  <c r="AG32" i="8"/>
  <c r="AC32" i="8"/>
  <c r="BE30" i="8"/>
  <c r="BA30" i="8"/>
  <c r="AW30" i="8"/>
  <c r="AS30" i="8"/>
  <c r="AO30" i="8"/>
  <c r="AK30" i="8"/>
  <c r="AG30" i="8"/>
  <c r="AC30" i="8"/>
  <c r="BE29" i="8"/>
  <c r="BA29" i="8"/>
  <c r="AW29" i="8"/>
  <c r="AS29" i="8"/>
  <c r="AO29" i="8"/>
  <c r="AK29" i="8"/>
  <c r="AG29" i="8"/>
  <c r="AD29" i="8"/>
  <c r="AC29" i="8"/>
  <c r="BE28" i="8"/>
  <c r="BA28" i="8"/>
  <c r="AW28" i="8"/>
  <c r="AS28" i="8"/>
  <c r="AO28" i="8"/>
  <c r="AK28" i="8"/>
  <c r="AG28" i="8"/>
  <c r="AC28" i="8"/>
  <c r="BE26" i="8"/>
  <c r="BA26" i="8"/>
  <c r="AW26" i="8"/>
  <c r="AS26" i="8"/>
  <c r="AO26" i="8"/>
  <c r="AK26" i="8"/>
  <c r="AG26" i="8"/>
  <c r="AC26" i="8"/>
  <c r="AQ24" i="8"/>
  <c r="AR24" i="8" s="1"/>
  <c r="AS24" i="8" s="1"/>
  <c r="AT24" i="8" s="1"/>
  <c r="AU24" i="8" s="1"/>
  <c r="AV24" i="8" s="1"/>
  <c r="AW24" i="8" s="1"/>
  <c r="AX24" i="8" s="1"/>
  <c r="AY24" i="8" s="1"/>
  <c r="AZ24" i="8" s="1"/>
  <c r="BA24" i="8" s="1"/>
  <c r="BB24" i="8" s="1"/>
  <c r="BC24" i="8" s="1"/>
  <c r="BD24" i="8" s="1"/>
  <c r="BE24" i="8" s="1"/>
  <c r="BE11" i="8"/>
  <c r="BD11" i="8"/>
  <c r="BC11" i="8"/>
  <c r="BC26" i="8" s="1"/>
  <c r="BB11" i="8"/>
  <c r="BA11" i="8"/>
  <c r="AZ11" i="8"/>
  <c r="AZ27" i="8" s="1"/>
  <c r="AY11" i="8"/>
  <c r="AX11" i="8"/>
  <c r="AW11" i="8"/>
  <c r="AV11" i="8"/>
  <c r="AU11" i="8"/>
  <c r="AU26" i="8" s="1"/>
  <c r="AT11" i="8"/>
  <c r="AS11" i="8"/>
  <c r="AR11" i="8"/>
  <c r="AQ11" i="8"/>
  <c r="AP11" i="8"/>
  <c r="AO11" i="8"/>
  <c r="AN11" i="8"/>
  <c r="AM11" i="8"/>
  <c r="AM26" i="8" s="1"/>
  <c r="AL11" i="8"/>
  <c r="AK11" i="8"/>
  <c r="AJ11" i="8"/>
  <c r="AJ27" i="8" s="1"/>
  <c r="AI11" i="8"/>
  <c r="AH11" i="8"/>
  <c r="AG11" i="8"/>
  <c r="AF11" i="8"/>
  <c r="AE11" i="8"/>
  <c r="AE26" i="8" s="1"/>
  <c r="AD11" i="8"/>
  <c r="AC11" i="8"/>
  <c r="AB11" i="8"/>
  <c r="AA11" i="8"/>
  <c r="AQ10" i="8"/>
  <c r="AR10" i="8" s="1"/>
  <c r="AS10" i="8" s="1"/>
  <c r="AT10" i="8" s="1"/>
  <c r="AU10" i="8" s="1"/>
  <c r="AV10" i="8" s="1"/>
  <c r="AW10" i="8" s="1"/>
  <c r="AX10" i="8" s="1"/>
  <c r="AY10" i="8" s="1"/>
  <c r="AZ10" i="8" s="1"/>
  <c r="BA10" i="8" s="1"/>
  <c r="BB10" i="8" s="1"/>
  <c r="BC10" i="8" s="1"/>
  <c r="BD10" i="8" s="1"/>
  <c r="BE10" i="8" s="1"/>
  <c r="AS5" i="8"/>
  <c r="AT5" i="8" s="1"/>
  <c r="AU5" i="8" s="1"/>
  <c r="AV5" i="8" s="1"/>
  <c r="AW5" i="8" s="1"/>
  <c r="AX5" i="8" s="1"/>
  <c r="AY5" i="8" s="1"/>
  <c r="AZ5" i="8" s="1"/>
  <c r="BA5" i="8" s="1"/>
  <c r="BB5" i="8" s="1"/>
  <c r="BC5" i="8" s="1"/>
  <c r="BD5" i="8" s="1"/>
  <c r="BE5" i="8" s="1"/>
  <c r="AR5" i="8"/>
  <c r="AQ5" i="8"/>
  <c r="Y3" i="8"/>
  <c r="V3" i="8"/>
  <c r="BB56" i="7"/>
  <c r="AW51" i="7"/>
  <c r="AX51" i="7" s="1"/>
  <c r="AY51" i="7" s="1"/>
  <c r="AZ51" i="7" s="1"/>
  <c r="BA51" i="7" s="1"/>
  <c r="BB51" i="7" s="1"/>
  <c r="BC51" i="7" s="1"/>
  <c r="BD51" i="7" s="1"/>
  <c r="BE51" i="7" s="1"/>
  <c r="AV51" i="7"/>
  <c r="AU51" i="7"/>
  <c r="BE40" i="7"/>
  <c r="BD40" i="7"/>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AY39" i="7"/>
  <c r="AZ39" i="7" s="1"/>
  <c r="BA39" i="7" s="1"/>
  <c r="BB39" i="7" s="1"/>
  <c r="BC39" i="7" s="1"/>
  <c r="BD39" i="7" s="1"/>
  <c r="BE39" i="7" s="1"/>
  <c r="AX39" i="7"/>
  <c r="AU39" i="7"/>
  <c r="AV39" i="7" s="1"/>
  <c r="AW39" i="7" s="1"/>
  <c r="AT36" i="7"/>
  <c r="AU35" i="7"/>
  <c r="AE35" i="7"/>
  <c r="AT34" i="7"/>
  <c r="AD34" i="7"/>
  <c r="AS33" i="7"/>
  <c r="AC33" i="7"/>
  <c r="AQ31" i="7"/>
  <c r="AA31" i="7"/>
  <c r="AP30" i="7"/>
  <c r="AC30" i="7"/>
  <c r="AY28" i="7"/>
  <c r="AQ28" i="7"/>
  <c r="AI28" i="7"/>
  <c r="AA28" i="7"/>
  <c r="AY27" i="7"/>
  <c r="AU27" i="7"/>
  <c r="AQ27" i="7"/>
  <c r="AM27" i="7"/>
  <c r="AI27" i="7"/>
  <c r="AE27" i="7"/>
  <c r="AA27" i="7"/>
  <c r="AU25" i="7"/>
  <c r="AV25" i="7" s="1"/>
  <c r="AW25" i="7" s="1"/>
  <c r="AX25" i="7" s="1"/>
  <c r="AY25" i="7" s="1"/>
  <c r="AZ25" i="7" s="1"/>
  <c r="BA25" i="7" s="1"/>
  <c r="BB25" i="7" s="1"/>
  <c r="BC25" i="7" s="1"/>
  <c r="BD25" i="7" s="1"/>
  <c r="BE25" i="7" s="1"/>
  <c r="BE12" i="7"/>
  <c r="BD12" i="7"/>
  <c r="BC12" i="7"/>
  <c r="BC57" i="7" s="1"/>
  <c r="BB12" i="7"/>
  <c r="BB36" i="7" s="1"/>
  <c r="BA12" i="7"/>
  <c r="AZ12" i="7"/>
  <c r="AZ28" i="7" s="1"/>
  <c r="AY12" i="7"/>
  <c r="AY53" i="7" s="1"/>
  <c r="AX12" i="7"/>
  <c r="AX34" i="7" s="1"/>
  <c r="AW12" i="7"/>
  <c r="AV12" i="7"/>
  <c r="AV32" i="7" s="1"/>
  <c r="AU12" i="7"/>
  <c r="AU28" i="7" s="1"/>
  <c r="AT12" i="7"/>
  <c r="AT30" i="7" s="1"/>
  <c r="AS12" i="7"/>
  <c r="AR12" i="7"/>
  <c r="AR28" i="7" s="1"/>
  <c r="AQ12" i="7"/>
  <c r="AP12" i="7"/>
  <c r="AO12" i="7"/>
  <c r="AN12" i="7"/>
  <c r="AN27" i="7" s="1"/>
  <c r="AM12" i="7"/>
  <c r="AM35" i="7" s="1"/>
  <c r="AL12" i="7"/>
  <c r="AK12" i="7"/>
  <c r="AJ12" i="7"/>
  <c r="AJ28" i="7" s="1"/>
  <c r="AI12" i="7"/>
  <c r="AI31" i="7" s="1"/>
  <c r="AH12" i="7"/>
  <c r="AH34" i="7" s="1"/>
  <c r="AG12" i="7"/>
  <c r="AF12" i="7"/>
  <c r="AF32" i="7" s="1"/>
  <c r="AE12" i="7"/>
  <c r="AE28" i="7" s="1"/>
  <c r="AD12" i="7"/>
  <c r="AD30" i="7" s="1"/>
  <c r="AC12" i="7"/>
  <c r="AB12" i="7"/>
  <c r="AB28" i="7" s="1"/>
  <c r="AA12" i="7"/>
  <c r="AU11" i="7"/>
  <c r="AV11" i="7" s="1"/>
  <c r="AW11" i="7" s="1"/>
  <c r="AX11" i="7" s="1"/>
  <c r="AY11" i="7" s="1"/>
  <c r="AZ11" i="7" s="1"/>
  <c r="BA11" i="7" s="1"/>
  <c r="BB11" i="7" s="1"/>
  <c r="BC11" i="7" s="1"/>
  <c r="BD11" i="7" s="1"/>
  <c r="BE11" i="7" s="1"/>
  <c r="AV5" i="7"/>
  <c r="AW5" i="7" s="1"/>
  <c r="AX5" i="7" s="1"/>
  <c r="AY5" i="7" s="1"/>
  <c r="AZ5" i="7" s="1"/>
  <c r="BA5" i="7" s="1"/>
  <c r="BB5" i="7" s="1"/>
  <c r="BC5" i="7" s="1"/>
  <c r="BD5" i="7" s="1"/>
  <c r="BE5" i="7" s="1"/>
  <c r="AU5" i="7"/>
  <c r="Y3" i="7"/>
  <c r="V3" i="7"/>
  <c r="F14" i="4"/>
  <c r="V13" i="4" l="1"/>
  <c r="J14" i="6" s="1"/>
  <c r="AA14" i="6" s="1"/>
  <c r="M13" i="4"/>
  <c r="G14" i="6" s="1"/>
  <c r="X14" i="6" s="1"/>
  <c r="AE13" i="4"/>
  <c r="M14" i="6" s="1"/>
  <c r="AD14" i="6" s="1"/>
  <c r="G13" i="4"/>
  <c r="E14" i="6" s="1"/>
  <c r="V14" i="6" s="1"/>
  <c r="AN13" i="4"/>
  <c r="P14" i="6" s="1"/>
  <c r="AG14" i="6" s="1"/>
  <c r="Y13" i="4"/>
  <c r="K14" i="6" s="1"/>
  <c r="AB14" i="6" s="1"/>
  <c r="AK13" i="4"/>
  <c r="O14" i="6" s="1"/>
  <c r="AF14" i="6" s="1"/>
  <c r="P13" i="4"/>
  <c r="H14" i="6" s="1"/>
  <c r="Y14" i="6" s="1"/>
  <c r="J13" i="4"/>
  <c r="F14" i="6" s="1"/>
  <c r="W14" i="6" s="1"/>
  <c r="AB13" i="4"/>
  <c r="L14" i="6" s="1"/>
  <c r="AC14" i="6" s="1"/>
  <c r="S13" i="4"/>
  <c r="I14" i="6" s="1"/>
  <c r="Z14" i="6" s="1"/>
  <c r="AV58" i="8"/>
  <c r="AV54" i="8"/>
  <c r="AV59" i="8"/>
  <c r="AV55" i="8"/>
  <c r="AV56" i="8"/>
  <c r="AV52" i="8"/>
  <c r="AV53" i="8"/>
  <c r="AV32" i="8"/>
  <c r="AV28" i="8"/>
  <c r="AV57" i="8"/>
  <c r="AV33" i="8"/>
  <c r="AV29" i="8"/>
  <c r="AV35" i="8"/>
  <c r="AV34" i="8"/>
  <c r="AV30" i="8"/>
  <c r="AV26" i="8"/>
  <c r="AV31" i="8"/>
  <c r="AL56" i="8"/>
  <c r="AL52" i="8"/>
  <c r="AL57" i="8"/>
  <c r="AL53" i="8"/>
  <c r="AL58" i="8"/>
  <c r="AL54" i="8"/>
  <c r="AL59" i="8"/>
  <c r="AL34" i="8"/>
  <c r="AL30" i="8"/>
  <c r="AL26" i="8"/>
  <c r="AL31" i="8"/>
  <c r="AL27" i="8"/>
  <c r="AL32" i="8"/>
  <c r="AL28" i="8"/>
  <c r="AL55" i="8"/>
  <c r="AL35" i="8"/>
  <c r="AL33" i="8"/>
  <c r="AL29" i="8"/>
  <c r="BB56" i="8"/>
  <c r="BB52" i="8"/>
  <c r="BB57" i="8"/>
  <c r="BB53" i="8"/>
  <c r="BB58" i="8"/>
  <c r="BB54" i="8"/>
  <c r="BB59" i="8"/>
  <c r="BB34" i="8"/>
  <c r="BB30" i="8"/>
  <c r="BB26" i="8"/>
  <c r="BB31" i="8"/>
  <c r="BB27" i="8"/>
  <c r="BB32" i="8"/>
  <c r="BB28" i="8"/>
  <c r="BB55" i="8"/>
  <c r="BB35" i="8"/>
  <c r="BB33" i="8"/>
  <c r="BB29" i="8"/>
  <c r="AB58" i="8"/>
  <c r="AB54" i="8"/>
  <c r="AB59" i="8"/>
  <c r="AB55" i="8"/>
  <c r="AB56" i="8"/>
  <c r="AB52" i="8"/>
  <c r="AB35" i="8"/>
  <c r="AB32" i="8"/>
  <c r="AB28" i="8"/>
  <c r="AB53" i="8"/>
  <c r="AB33" i="8"/>
  <c r="AB29" i="8"/>
  <c r="AB57" i="8"/>
  <c r="AB34" i="8"/>
  <c r="AB30" i="8"/>
  <c r="AB26" i="8"/>
  <c r="AB31" i="8"/>
  <c r="AF58" i="8"/>
  <c r="AF54" i="8"/>
  <c r="AF59" i="8"/>
  <c r="AF55" i="8"/>
  <c r="AF56" i="8"/>
  <c r="AF52" i="8"/>
  <c r="AF53" i="8"/>
  <c r="AF32" i="8"/>
  <c r="AF28" i="8"/>
  <c r="AF57" i="8"/>
  <c r="AF33" i="8"/>
  <c r="AF29" i="8"/>
  <c r="AF35" i="8"/>
  <c r="AF34" i="8"/>
  <c r="AF30" i="8"/>
  <c r="AF26" i="8"/>
  <c r="AF31" i="8"/>
  <c r="AJ58" i="8"/>
  <c r="AJ54" i="8"/>
  <c r="AJ59" i="8"/>
  <c r="AJ55" i="8"/>
  <c r="AJ56" i="8"/>
  <c r="AJ52" i="8"/>
  <c r="AJ57" i="8"/>
  <c r="AJ35" i="8"/>
  <c r="AJ32" i="8"/>
  <c r="AJ28" i="8"/>
  <c r="AJ33" i="8"/>
  <c r="AJ29" i="8"/>
  <c r="AJ34" i="8"/>
  <c r="AJ30" i="8"/>
  <c r="AJ26" i="8"/>
  <c r="AJ53" i="8"/>
  <c r="AJ31" i="8"/>
  <c r="AN58" i="8"/>
  <c r="AN54" i="8"/>
  <c r="AN59" i="8"/>
  <c r="AN55" i="8"/>
  <c r="AN56" i="8"/>
  <c r="AN52" i="8"/>
  <c r="AN32" i="8"/>
  <c r="AN28" i="8"/>
  <c r="AN33" i="8"/>
  <c r="AN29" i="8"/>
  <c r="AN53" i="8"/>
  <c r="AN35" i="8"/>
  <c r="AN34" i="8"/>
  <c r="AN30" i="8"/>
  <c r="AN26" i="8"/>
  <c r="AN25" i="8" s="1"/>
  <c r="AN57" i="8"/>
  <c r="AN31" i="8"/>
  <c r="AR58" i="8"/>
  <c r="AR54" i="8"/>
  <c r="AR59" i="8"/>
  <c r="AR55" i="8"/>
  <c r="AR56" i="8"/>
  <c r="AR52" i="8"/>
  <c r="AR35" i="8"/>
  <c r="AR32" i="8"/>
  <c r="AR28" i="8"/>
  <c r="AR53" i="8"/>
  <c r="AR33" i="8"/>
  <c r="AR29" i="8"/>
  <c r="AR57" i="8"/>
  <c r="AR34" i="8"/>
  <c r="AR30" i="8"/>
  <c r="AR26" i="8"/>
  <c r="AR31" i="8"/>
  <c r="AZ58" i="8"/>
  <c r="AZ54" i="8"/>
  <c r="AZ59" i="8"/>
  <c r="AZ55" i="8"/>
  <c r="AZ56" i="8"/>
  <c r="AZ52" i="8"/>
  <c r="AZ57" i="8"/>
  <c r="AZ35" i="8"/>
  <c r="AZ32" i="8"/>
  <c r="AZ28" i="8"/>
  <c r="AZ33" i="8"/>
  <c r="AZ29" i="8"/>
  <c r="AZ34" i="8"/>
  <c r="AZ30" i="8"/>
  <c r="AZ26" i="8"/>
  <c r="AZ53" i="8"/>
  <c r="AZ31" i="8"/>
  <c r="BD58" i="8"/>
  <c r="BD54" i="8"/>
  <c r="BD59" i="8"/>
  <c r="BD55" i="8"/>
  <c r="BD56" i="8"/>
  <c r="BD52" i="8"/>
  <c r="BD32" i="8"/>
  <c r="BD28" i="8"/>
  <c r="BD33" i="8"/>
  <c r="BD29" i="8"/>
  <c r="BD53" i="8"/>
  <c r="BD35" i="8"/>
  <c r="BD34" i="8"/>
  <c r="BD30" i="8"/>
  <c r="BD26" i="8"/>
  <c r="BD57" i="8"/>
  <c r="BD31" i="8"/>
  <c r="AF27" i="8"/>
  <c r="AV27" i="8"/>
  <c r="AD56" i="8"/>
  <c r="AD52" i="8"/>
  <c r="AD57" i="8"/>
  <c r="AD53" i="8"/>
  <c r="AD58" i="8"/>
  <c r="AD54" i="8"/>
  <c r="AD34" i="8"/>
  <c r="AD30" i="8"/>
  <c r="AD26" i="8"/>
  <c r="AD55" i="8"/>
  <c r="AD31" i="8"/>
  <c r="AD27" i="8"/>
  <c r="AD59" i="8"/>
  <c r="AD32" i="8"/>
  <c r="AD28" i="8"/>
  <c r="AD35" i="8"/>
  <c r="AD33" i="8"/>
  <c r="AH56" i="8"/>
  <c r="AH52" i="8"/>
  <c r="AH57" i="8"/>
  <c r="AH53" i="8"/>
  <c r="AH58" i="8"/>
  <c r="AH54" i="8"/>
  <c r="AH55" i="8"/>
  <c r="AH34" i="8"/>
  <c r="AH30" i="8"/>
  <c r="AH26" i="8"/>
  <c r="AH59" i="8"/>
  <c r="AH35" i="8"/>
  <c r="AH31" i="8"/>
  <c r="AH27" i="8"/>
  <c r="AH32" i="8"/>
  <c r="AH28" i="8"/>
  <c r="AH33" i="8"/>
  <c r="AH29" i="8"/>
  <c r="AP56" i="8"/>
  <c r="AP52" i="8"/>
  <c r="AP51" i="8" s="1"/>
  <c r="AP57" i="8"/>
  <c r="AP53" i="8"/>
  <c r="AP58" i="8"/>
  <c r="AP54" i="8"/>
  <c r="AP34" i="8"/>
  <c r="AP30" i="8"/>
  <c r="AP26" i="8"/>
  <c r="AP35" i="8"/>
  <c r="AP31" i="8"/>
  <c r="AP27" i="8"/>
  <c r="AP55" i="8"/>
  <c r="AP32" i="8"/>
  <c r="AP28" i="8"/>
  <c r="AP59" i="8"/>
  <c r="AP33" i="8"/>
  <c r="AP29" i="8"/>
  <c r="AT56" i="8"/>
  <c r="AT52" i="8"/>
  <c r="AT57" i="8"/>
  <c r="AT53" i="8"/>
  <c r="AT58" i="8"/>
  <c r="AT54" i="8"/>
  <c r="AT34" i="8"/>
  <c r="AT30" i="8"/>
  <c r="AT26" i="8"/>
  <c r="AT55" i="8"/>
  <c r="AT31" i="8"/>
  <c r="AT27" i="8"/>
  <c r="AT59" i="8"/>
  <c r="AT32" i="8"/>
  <c r="AT28" i="8"/>
  <c r="AT35" i="8"/>
  <c r="AT33" i="8"/>
  <c r="AT29" i="8"/>
  <c r="AX56" i="8"/>
  <c r="AX52" i="8"/>
  <c r="AX57" i="8"/>
  <c r="AX53" i="8"/>
  <c r="AX58" i="8"/>
  <c r="AX54" i="8"/>
  <c r="AX55" i="8"/>
  <c r="AX34" i="8"/>
  <c r="AX30" i="8"/>
  <c r="AX26" i="8"/>
  <c r="AX59" i="8"/>
  <c r="AX35" i="8"/>
  <c r="AX31" i="8"/>
  <c r="AX27" i="8"/>
  <c r="AX32" i="8"/>
  <c r="AX28" i="8"/>
  <c r="AX33" i="8"/>
  <c r="AX29" i="8"/>
  <c r="AN27" i="8"/>
  <c r="BD27" i="8"/>
  <c r="AA57" i="8"/>
  <c r="AA53" i="8"/>
  <c r="AA58" i="8"/>
  <c r="AA54" i="8"/>
  <c r="AA59" i="8"/>
  <c r="AA55" i="8"/>
  <c r="AA35" i="8"/>
  <c r="AA31" i="8"/>
  <c r="AA27" i="8"/>
  <c r="AA52" i="8"/>
  <c r="AA51" i="8" s="1"/>
  <c r="AA32" i="8"/>
  <c r="AA28" i="8"/>
  <c r="AA56" i="8"/>
  <c r="AA33" i="8"/>
  <c r="AA29" i="8"/>
  <c r="AA34" i="8"/>
  <c r="AA30" i="8"/>
  <c r="AE57" i="8"/>
  <c r="AE53" i="8"/>
  <c r="AE58" i="8"/>
  <c r="AE54" i="8"/>
  <c r="AE59" i="8"/>
  <c r="AE55" i="8"/>
  <c r="AE35" i="8"/>
  <c r="AE52" i="8"/>
  <c r="AE31" i="8"/>
  <c r="AE27" i="8"/>
  <c r="AE25" i="8" s="1"/>
  <c r="AE56" i="8"/>
  <c r="AE32" i="8"/>
  <c r="AE28" i="8"/>
  <c r="AE33" i="8"/>
  <c r="AE29" i="8"/>
  <c r="AE34" i="8"/>
  <c r="AE30" i="8"/>
  <c r="AI57" i="8"/>
  <c r="AI53" i="8"/>
  <c r="AI58" i="8"/>
  <c r="AI54" i="8"/>
  <c r="AI59" i="8"/>
  <c r="AI55" i="8"/>
  <c r="AI35" i="8"/>
  <c r="AI56" i="8"/>
  <c r="AI31" i="8"/>
  <c r="AI27" i="8"/>
  <c r="AI32" i="8"/>
  <c r="AI28" i="8"/>
  <c r="AI33" i="8"/>
  <c r="AI29" i="8"/>
  <c r="AI52" i="8"/>
  <c r="AI34" i="8"/>
  <c r="AI30" i="8"/>
  <c r="AM57" i="8"/>
  <c r="AM53" i="8"/>
  <c r="AM58" i="8"/>
  <c r="AM54" i="8"/>
  <c r="AM59" i="8"/>
  <c r="AM55" i="8"/>
  <c r="AM35" i="8"/>
  <c r="AM31" i="8"/>
  <c r="AM27" i="8"/>
  <c r="AM25" i="8" s="1"/>
  <c r="AM32" i="8"/>
  <c r="AM28" i="8"/>
  <c r="AM52" i="8"/>
  <c r="AM33" i="8"/>
  <c r="AM29" i="8"/>
  <c r="AM56" i="8"/>
  <c r="AM34" i="8"/>
  <c r="AM30" i="8"/>
  <c r="AQ57" i="8"/>
  <c r="AQ53" i="8"/>
  <c r="AQ58" i="8"/>
  <c r="AQ54" i="8"/>
  <c r="AQ59" i="8"/>
  <c r="AQ55" i="8"/>
  <c r="AQ35" i="8"/>
  <c r="AQ31" i="8"/>
  <c r="AQ27" i="8"/>
  <c r="AQ52" i="8"/>
  <c r="AQ51" i="8" s="1"/>
  <c r="AQ32" i="8"/>
  <c r="AQ28" i="8"/>
  <c r="AQ56" i="8"/>
  <c r="AQ33" i="8"/>
  <c r="AQ29" i="8"/>
  <c r="AQ34" i="8"/>
  <c r="AQ30" i="8"/>
  <c r="AU57" i="8"/>
  <c r="AU53" i="8"/>
  <c r="AU58" i="8"/>
  <c r="AU54" i="8"/>
  <c r="AU59" i="8"/>
  <c r="AU55" i="8"/>
  <c r="AU35" i="8"/>
  <c r="AU52" i="8"/>
  <c r="AU31" i="8"/>
  <c r="AU27" i="8"/>
  <c r="AU56" i="8"/>
  <c r="AU32" i="8"/>
  <c r="AU28" i="8"/>
  <c r="AU25" i="8" s="1"/>
  <c r="AU33" i="8"/>
  <c r="AU29" i="8"/>
  <c r="AU34" i="8"/>
  <c r="AU30" i="8"/>
  <c r="AY57" i="8"/>
  <c r="AY53" i="8"/>
  <c r="AY58" i="8"/>
  <c r="AY54" i="8"/>
  <c r="AY59" i="8"/>
  <c r="AY55" i="8"/>
  <c r="AY35" i="8"/>
  <c r="AY56" i="8"/>
  <c r="AY31" i="8"/>
  <c r="AY27" i="8"/>
  <c r="AY32" i="8"/>
  <c r="AY28" i="8"/>
  <c r="AY33" i="8"/>
  <c r="AY29" i="8"/>
  <c r="AY52" i="8"/>
  <c r="AY34" i="8"/>
  <c r="AY30" i="8"/>
  <c r="BC57" i="8"/>
  <c r="BC53" i="8"/>
  <c r="BC58" i="8"/>
  <c r="BC54" i="8"/>
  <c r="BC59" i="8"/>
  <c r="BC55" i="8"/>
  <c r="BC35" i="8"/>
  <c r="BC31" i="8"/>
  <c r="BC27" i="8"/>
  <c r="BC32" i="8"/>
  <c r="BC28" i="8"/>
  <c r="BC25" i="8" s="1"/>
  <c r="BC52" i="8"/>
  <c r="BC33" i="8"/>
  <c r="BC29" i="8"/>
  <c r="BC56" i="8"/>
  <c r="BC34" i="8"/>
  <c r="BC30" i="8"/>
  <c r="AA26" i="8"/>
  <c r="AI26" i="8"/>
  <c r="AI25" i="8" s="1"/>
  <c r="AQ26" i="8"/>
  <c r="AY26" i="8"/>
  <c r="AB27" i="8"/>
  <c r="AR27" i="8"/>
  <c r="AC59" i="8"/>
  <c r="AC55" i="8"/>
  <c r="AC35" i="8"/>
  <c r="AC56" i="8"/>
  <c r="AC52" i="8"/>
  <c r="AC57" i="8"/>
  <c r="AC53" i="8"/>
  <c r="AG59" i="8"/>
  <c r="AG55" i="8"/>
  <c r="AG35" i="8"/>
  <c r="AG56" i="8"/>
  <c r="AG52" i="8"/>
  <c r="AG51" i="8" s="1"/>
  <c r="AG57" i="8"/>
  <c r="AG53" i="8"/>
  <c r="AK59" i="8"/>
  <c r="AK55" i="8"/>
  <c r="AK35" i="8"/>
  <c r="AK56" i="8"/>
  <c r="AK52" i="8"/>
  <c r="AK57" i="8"/>
  <c r="AK53" i="8"/>
  <c r="AO59" i="8"/>
  <c r="AO55" i="8"/>
  <c r="AO35" i="8"/>
  <c r="AO56" i="8"/>
  <c r="AO52" i="8"/>
  <c r="AO57" i="8"/>
  <c r="AO53" i="8"/>
  <c r="AS59" i="8"/>
  <c r="AS55" i="8"/>
  <c r="AS35" i="8"/>
  <c r="AS56" i="8"/>
  <c r="AS52" i="8"/>
  <c r="AS57" i="8"/>
  <c r="AS53" i="8"/>
  <c r="AW59" i="8"/>
  <c r="AW55" i="8"/>
  <c r="AW35" i="8"/>
  <c r="AW56" i="8"/>
  <c r="AW52" i="8"/>
  <c r="AW51" i="8" s="1"/>
  <c r="AW57" i="8"/>
  <c r="AW53" i="8"/>
  <c r="BA59" i="8"/>
  <c r="BA55" i="8"/>
  <c r="BA35" i="8"/>
  <c r="BA56" i="8"/>
  <c r="BA52" i="8"/>
  <c r="BA57" i="8"/>
  <c r="BA53" i="8"/>
  <c r="BE59" i="8"/>
  <c r="BE55" i="8"/>
  <c r="BE35" i="8"/>
  <c r="BE56" i="8"/>
  <c r="BE52" i="8"/>
  <c r="BE57" i="8"/>
  <c r="BE53" i="8"/>
  <c r="AC27" i="8"/>
  <c r="AC25" i="8" s="1"/>
  <c r="AG27" i="8"/>
  <c r="AK27" i="8"/>
  <c r="AO27" i="8"/>
  <c r="AS27" i="8"/>
  <c r="AW27" i="8"/>
  <c r="BA27" i="8"/>
  <c r="BE27" i="8"/>
  <c r="AC31" i="8"/>
  <c r="AG31" i="8"/>
  <c r="AK31" i="8"/>
  <c r="AO31" i="8"/>
  <c r="AS31" i="8"/>
  <c r="AW31" i="8"/>
  <c r="BA31" i="8"/>
  <c r="BE31" i="8"/>
  <c r="AO54" i="8"/>
  <c r="BE54" i="8"/>
  <c r="AC58" i="8"/>
  <c r="AS58" i="8"/>
  <c r="AC60" i="7"/>
  <c r="AC56" i="7"/>
  <c r="AC57" i="7"/>
  <c r="AC53" i="7"/>
  <c r="AC58" i="7"/>
  <c r="AC54" i="7"/>
  <c r="AC36" i="7"/>
  <c r="AC34" i="7"/>
  <c r="AC55" i="7"/>
  <c r="AC35" i="7"/>
  <c r="AC31" i="7"/>
  <c r="AC59" i="7"/>
  <c r="AC32" i="7"/>
  <c r="AC28" i="7"/>
  <c r="AG60" i="7"/>
  <c r="AG56" i="7"/>
  <c r="AG57" i="7"/>
  <c r="AG53" i="7"/>
  <c r="AG58" i="7"/>
  <c r="AG54" i="7"/>
  <c r="AG55" i="7"/>
  <c r="AG34" i="7"/>
  <c r="AG30" i="7"/>
  <c r="AG59" i="7"/>
  <c r="AG35" i="7"/>
  <c r="AG31" i="7"/>
  <c r="AG36" i="7"/>
  <c r="AG32" i="7"/>
  <c r="AG28" i="7"/>
  <c r="AK60" i="7"/>
  <c r="AK56" i="7"/>
  <c r="AK57" i="7"/>
  <c r="AK53" i="7"/>
  <c r="AK52" i="7" s="1"/>
  <c r="AK58" i="7"/>
  <c r="AK54" i="7"/>
  <c r="AK59" i="7"/>
  <c r="AK36" i="7"/>
  <c r="AK34" i="7"/>
  <c r="AK30" i="7"/>
  <c r="AK35" i="7"/>
  <c r="AK31" i="7"/>
  <c r="AK32" i="7"/>
  <c r="AK28" i="7"/>
  <c r="AO60" i="7"/>
  <c r="AO56" i="7"/>
  <c r="AO57" i="7"/>
  <c r="AO53" i="7"/>
  <c r="AO58" i="7"/>
  <c r="AO54" i="7"/>
  <c r="AO34" i="7"/>
  <c r="AO30" i="7"/>
  <c r="AO35" i="7"/>
  <c r="AO31" i="7"/>
  <c r="AO55" i="7"/>
  <c r="AO36" i="7"/>
  <c r="AO32" i="7"/>
  <c r="AO28" i="7"/>
  <c r="AS60" i="7"/>
  <c r="AS56" i="7"/>
  <c r="AS57" i="7"/>
  <c r="AS53" i="7"/>
  <c r="AS52" i="7" s="1"/>
  <c r="AS58" i="7"/>
  <c r="AS54" i="7"/>
  <c r="AS36" i="7"/>
  <c r="AS34" i="7"/>
  <c r="AS30" i="7"/>
  <c r="AS55" i="7"/>
  <c r="AS35" i="7"/>
  <c r="AS31" i="7"/>
  <c r="AS59" i="7"/>
  <c r="AS32" i="7"/>
  <c r="AS28" i="7"/>
  <c r="AW60" i="7"/>
  <c r="AW56" i="7"/>
  <c r="AW57" i="7"/>
  <c r="AW53" i="7"/>
  <c r="AW58" i="7"/>
  <c r="AW54" i="7"/>
  <c r="AW55" i="7"/>
  <c r="AW34" i="7"/>
  <c r="AW30" i="7"/>
  <c r="AW59" i="7"/>
  <c r="AW35" i="7"/>
  <c r="AW31" i="7"/>
  <c r="AW36" i="7"/>
  <c r="AW32" i="7"/>
  <c r="AW28" i="7"/>
  <c r="BA60" i="7"/>
  <c r="BA56" i="7"/>
  <c r="BA57" i="7"/>
  <c r="BA53" i="7"/>
  <c r="BA58" i="7"/>
  <c r="BA54" i="7"/>
  <c r="BA59" i="7"/>
  <c r="BA36" i="7"/>
  <c r="BA34" i="7"/>
  <c r="BA30" i="7"/>
  <c r="BA31" i="7"/>
  <c r="BA27" i="7"/>
  <c r="BA32" i="7"/>
  <c r="BA28" i="7"/>
  <c r="BE60" i="7"/>
  <c r="BE56" i="7"/>
  <c r="BE57" i="7"/>
  <c r="BE53" i="7"/>
  <c r="BE58" i="7"/>
  <c r="BE54" i="7"/>
  <c r="BE34" i="7"/>
  <c r="BE30" i="7"/>
  <c r="BE35" i="7"/>
  <c r="BE31" i="7"/>
  <c r="BE27" i="7"/>
  <c r="BE55" i="7"/>
  <c r="BE36" i="7"/>
  <c r="BE32" i="7"/>
  <c r="BE28" i="7"/>
  <c r="AB27" i="7"/>
  <c r="AF27" i="7"/>
  <c r="AJ27" i="7"/>
  <c r="AR27" i="7"/>
  <c r="AV27" i="7"/>
  <c r="AZ27" i="7"/>
  <c r="AC29" i="7"/>
  <c r="AK29" i="7"/>
  <c r="AS29" i="7"/>
  <c r="BA29" i="7"/>
  <c r="AE31" i="7"/>
  <c r="AU31" i="7"/>
  <c r="AG33" i="7"/>
  <c r="AW33" i="7"/>
  <c r="AI35" i="7"/>
  <c r="BA35" i="7"/>
  <c r="AI53" i="7"/>
  <c r="AK55" i="7"/>
  <c r="AM57" i="7"/>
  <c r="AO59" i="7"/>
  <c r="AB59" i="7"/>
  <c r="AB55" i="7"/>
  <c r="AB60" i="7"/>
  <c r="AB56" i="7"/>
  <c r="AB36" i="7"/>
  <c r="AB57" i="7"/>
  <c r="AB53" i="7"/>
  <c r="AB33" i="7"/>
  <c r="AB54" i="7"/>
  <c r="AB34" i="7"/>
  <c r="AB30" i="7"/>
  <c r="AB58" i="7"/>
  <c r="AB35" i="7"/>
  <c r="AB31" i="7"/>
  <c r="AF59" i="7"/>
  <c r="AF55" i="7"/>
  <c r="AF60" i="7"/>
  <c r="AF56" i="7"/>
  <c r="AF36" i="7"/>
  <c r="AF57" i="7"/>
  <c r="AF53" i="7"/>
  <c r="AF52" i="7" s="1"/>
  <c r="AF54" i="7"/>
  <c r="AF33" i="7"/>
  <c r="AF58" i="7"/>
  <c r="AF34" i="7"/>
  <c r="AF30" i="7"/>
  <c r="AF35" i="7"/>
  <c r="AF31" i="7"/>
  <c r="AJ59" i="7"/>
  <c r="AJ55" i="7"/>
  <c r="AJ60" i="7"/>
  <c r="AJ56" i="7"/>
  <c r="AJ36" i="7"/>
  <c r="AJ57" i="7"/>
  <c r="AJ53" i="7"/>
  <c r="AJ58" i="7"/>
  <c r="AJ33" i="7"/>
  <c r="AJ34" i="7"/>
  <c r="AJ30" i="7"/>
  <c r="AJ35" i="7"/>
  <c r="AJ31" i="7"/>
  <c r="AN59" i="7"/>
  <c r="AN55" i="7"/>
  <c r="AN60" i="7"/>
  <c r="AN56" i="7"/>
  <c r="AN36" i="7"/>
  <c r="AN57" i="7"/>
  <c r="AN53" i="7"/>
  <c r="AN33" i="7"/>
  <c r="AN34" i="7"/>
  <c r="AN30" i="7"/>
  <c r="AN54" i="7"/>
  <c r="AN35" i="7"/>
  <c r="AN31" i="7"/>
  <c r="AR59" i="7"/>
  <c r="AR55" i="7"/>
  <c r="AR60" i="7"/>
  <c r="AR56" i="7"/>
  <c r="AR36" i="7"/>
  <c r="AR57" i="7"/>
  <c r="AR53" i="7"/>
  <c r="AR52" i="7" s="1"/>
  <c r="AR33" i="7"/>
  <c r="AR54" i="7"/>
  <c r="AR34" i="7"/>
  <c r="AR30" i="7"/>
  <c r="AR58" i="7"/>
  <c r="AR35" i="7"/>
  <c r="AR31" i="7"/>
  <c r="AV59" i="7"/>
  <c r="AV55" i="7"/>
  <c r="AV60" i="7"/>
  <c r="AV56" i="7"/>
  <c r="AV36" i="7"/>
  <c r="AV57" i="7"/>
  <c r="AV53" i="7"/>
  <c r="AV54" i="7"/>
  <c r="AV33" i="7"/>
  <c r="AV58" i="7"/>
  <c r="AV34" i="7"/>
  <c r="AV30" i="7"/>
  <c r="AV35" i="7"/>
  <c r="AV31" i="7"/>
  <c r="AZ59" i="7"/>
  <c r="AZ55" i="7"/>
  <c r="AZ60" i="7"/>
  <c r="AZ56" i="7"/>
  <c r="AZ36" i="7"/>
  <c r="AZ57" i="7"/>
  <c r="AZ53" i="7"/>
  <c r="AZ52" i="7" s="1"/>
  <c r="AZ58" i="7"/>
  <c r="AZ35" i="7"/>
  <c r="AZ33" i="7"/>
  <c r="AZ34" i="7"/>
  <c r="AZ30" i="7"/>
  <c r="AZ31" i="7"/>
  <c r="BD59" i="7"/>
  <c r="BD55" i="7"/>
  <c r="BD60" i="7"/>
  <c r="BD56" i="7"/>
  <c r="BD36" i="7"/>
  <c r="BD57" i="7"/>
  <c r="BD53" i="7"/>
  <c r="BD33" i="7"/>
  <c r="BD34" i="7"/>
  <c r="BD30" i="7"/>
  <c r="BD54" i="7"/>
  <c r="BD35" i="7"/>
  <c r="BD31" i="7"/>
  <c r="BD27" i="7"/>
  <c r="AB29" i="7"/>
  <c r="AJ29" i="7"/>
  <c r="AR29" i="7"/>
  <c r="AZ29" i="7"/>
  <c r="AB32" i="7"/>
  <c r="AR32" i="7"/>
  <c r="AZ54" i="7"/>
  <c r="BD58" i="7"/>
  <c r="AD57" i="7"/>
  <c r="AD53" i="7"/>
  <c r="AD58" i="7"/>
  <c r="AD54" i="7"/>
  <c r="AD59" i="7"/>
  <c r="AD55" i="7"/>
  <c r="AD35" i="7"/>
  <c r="AD31" i="7"/>
  <c r="AD56" i="7"/>
  <c r="AD32" i="7"/>
  <c r="AD28" i="7"/>
  <c r="AD60" i="7"/>
  <c r="AD33" i="7"/>
  <c r="AD29" i="7"/>
  <c r="AH57" i="7"/>
  <c r="AH53" i="7"/>
  <c r="AH52" i="7" s="1"/>
  <c r="AH58" i="7"/>
  <c r="AH54" i="7"/>
  <c r="AH59" i="7"/>
  <c r="AH55" i="7"/>
  <c r="AH56" i="7"/>
  <c r="AH35" i="7"/>
  <c r="AH31" i="7"/>
  <c r="AH60" i="7"/>
  <c r="AH36" i="7"/>
  <c r="AH32" i="7"/>
  <c r="AH28" i="7"/>
  <c r="AH33" i="7"/>
  <c r="AH29" i="7"/>
  <c r="AL57" i="7"/>
  <c r="AL53" i="7"/>
  <c r="AL58" i="7"/>
  <c r="AL54" i="7"/>
  <c r="AL59" i="7"/>
  <c r="AL55" i="7"/>
  <c r="AL60" i="7"/>
  <c r="AL35" i="7"/>
  <c r="AL31" i="7"/>
  <c r="AL32" i="7"/>
  <c r="AL28" i="7"/>
  <c r="AL33" i="7"/>
  <c r="AL29" i="7"/>
  <c r="AP57" i="7"/>
  <c r="AP53" i="7"/>
  <c r="AP58" i="7"/>
  <c r="AP54" i="7"/>
  <c r="AP59" i="7"/>
  <c r="AP55" i="7"/>
  <c r="AP35" i="7"/>
  <c r="AP31" i="7"/>
  <c r="AP36" i="7"/>
  <c r="AP32" i="7"/>
  <c r="AP28" i="7"/>
  <c r="AP56" i="7"/>
  <c r="AP33" i="7"/>
  <c r="AP29" i="7"/>
  <c r="AT57" i="7"/>
  <c r="AT53" i="7"/>
  <c r="AT58" i="7"/>
  <c r="AT54" i="7"/>
  <c r="AT59" i="7"/>
  <c r="AT55" i="7"/>
  <c r="AT35" i="7"/>
  <c r="AT31" i="7"/>
  <c r="AT56" i="7"/>
  <c r="AT32" i="7"/>
  <c r="AT28" i="7"/>
  <c r="AT60" i="7"/>
  <c r="AT33" i="7"/>
  <c r="AT29" i="7"/>
  <c r="AX57" i="7"/>
  <c r="AX53" i="7"/>
  <c r="AX58" i="7"/>
  <c r="AX54" i="7"/>
  <c r="AX59" i="7"/>
  <c r="AX55" i="7"/>
  <c r="AX35" i="7"/>
  <c r="AX56" i="7"/>
  <c r="AX31" i="7"/>
  <c r="AX60" i="7"/>
  <c r="AX36" i="7"/>
  <c r="AX32" i="7"/>
  <c r="AX28" i="7"/>
  <c r="AX33" i="7"/>
  <c r="AX29" i="7"/>
  <c r="BB57" i="7"/>
  <c r="BB53" i="7"/>
  <c r="BB58" i="7"/>
  <c r="BB54" i="7"/>
  <c r="BB59" i="7"/>
  <c r="BB55" i="7"/>
  <c r="BB35" i="7"/>
  <c r="BB60" i="7"/>
  <c r="BB31" i="7"/>
  <c r="BB32" i="7"/>
  <c r="BB28" i="7"/>
  <c r="BB33" i="7"/>
  <c r="BB29" i="7"/>
  <c r="AC27" i="7"/>
  <c r="AG27" i="7"/>
  <c r="AG26" i="7" s="1"/>
  <c r="AK27" i="7"/>
  <c r="AO27" i="7"/>
  <c r="AS27" i="7"/>
  <c r="AW27" i="7"/>
  <c r="AW26" i="7" s="1"/>
  <c r="BB27" i="7"/>
  <c r="AM28" i="7"/>
  <c r="BC28" i="7"/>
  <c r="AF29" i="7"/>
  <c r="AN29" i="7"/>
  <c r="AV29" i="7"/>
  <c r="BD29" i="7"/>
  <c r="AH30" i="7"/>
  <c r="AX30" i="7"/>
  <c r="AY31" i="7"/>
  <c r="AJ32" i="7"/>
  <c r="AZ32" i="7"/>
  <c r="AK33" i="7"/>
  <c r="BA33" i="7"/>
  <c r="AL34" i="7"/>
  <c r="BB34" i="7"/>
  <c r="AD36" i="7"/>
  <c r="BA55" i="7"/>
  <c r="BE59" i="7"/>
  <c r="AA58" i="7"/>
  <c r="AA54" i="7"/>
  <c r="AA59" i="7"/>
  <c r="AA55" i="7"/>
  <c r="AA60" i="7"/>
  <c r="AA56" i="7"/>
  <c r="AA36" i="7"/>
  <c r="AA32" i="7"/>
  <c r="AA53" i="7"/>
  <c r="AA52" i="7" s="1"/>
  <c r="AA33" i="7"/>
  <c r="AA29" i="7"/>
  <c r="AA57" i="7"/>
  <c r="AA34" i="7"/>
  <c r="AA26" i="7" s="1"/>
  <c r="AA30" i="7"/>
  <c r="AE58" i="7"/>
  <c r="AE54" i="7"/>
  <c r="AE59" i="7"/>
  <c r="AE55" i="7"/>
  <c r="AE60" i="7"/>
  <c r="AE56" i="7"/>
  <c r="AE36" i="7"/>
  <c r="AE53" i="7"/>
  <c r="AE32" i="7"/>
  <c r="AE57" i="7"/>
  <c r="AE33" i="7"/>
  <c r="AE29" i="7"/>
  <c r="AE34" i="7"/>
  <c r="AE30" i="7"/>
  <c r="AE26" i="7" s="1"/>
  <c r="AI58" i="7"/>
  <c r="AI54" i="7"/>
  <c r="AI59" i="7"/>
  <c r="AI55" i="7"/>
  <c r="AI60" i="7"/>
  <c r="AI56" i="7"/>
  <c r="AI36" i="7"/>
  <c r="AI57" i="7"/>
  <c r="AI32" i="7"/>
  <c r="AI33" i="7"/>
  <c r="AI29" i="7"/>
  <c r="AI26" i="7" s="1"/>
  <c r="AI34" i="7"/>
  <c r="AI30" i="7"/>
  <c r="AM58" i="7"/>
  <c r="AM54" i="7"/>
  <c r="AM59" i="7"/>
  <c r="AM55" i="7"/>
  <c r="AM60" i="7"/>
  <c r="AM56" i="7"/>
  <c r="AM36" i="7"/>
  <c r="AM32" i="7"/>
  <c r="AM33" i="7"/>
  <c r="AM29" i="7"/>
  <c r="AM53" i="7"/>
  <c r="AM34" i="7"/>
  <c r="AM30" i="7"/>
  <c r="AQ58" i="7"/>
  <c r="AQ54" i="7"/>
  <c r="AQ59" i="7"/>
  <c r="AQ55" i="7"/>
  <c r="AQ60" i="7"/>
  <c r="AQ56" i="7"/>
  <c r="AQ36" i="7"/>
  <c r="AQ32" i="7"/>
  <c r="AQ53" i="7"/>
  <c r="AQ33" i="7"/>
  <c r="AQ29" i="7"/>
  <c r="AQ26" i="7" s="1"/>
  <c r="AQ57" i="7"/>
  <c r="AQ34" i="7"/>
  <c r="AQ30" i="7"/>
  <c r="AU58" i="7"/>
  <c r="AU54" i="7"/>
  <c r="AU59" i="7"/>
  <c r="AU55" i="7"/>
  <c r="AU60" i="7"/>
  <c r="AU56" i="7"/>
  <c r="AU36" i="7"/>
  <c r="AU53" i="7"/>
  <c r="AU32" i="7"/>
  <c r="AU26" i="7" s="1"/>
  <c r="AU57" i="7"/>
  <c r="AU33" i="7"/>
  <c r="AU29" i="7"/>
  <c r="AU34" i="7"/>
  <c r="AU30" i="7"/>
  <c r="AY58" i="7"/>
  <c r="AY54" i="7"/>
  <c r="AY52" i="7" s="1"/>
  <c r="AY59" i="7"/>
  <c r="AY55" i="7"/>
  <c r="AY35" i="7"/>
  <c r="AY60" i="7"/>
  <c r="AY56" i="7"/>
  <c r="AY36" i="7"/>
  <c r="AY57" i="7"/>
  <c r="AY32" i="7"/>
  <c r="AY33" i="7"/>
  <c r="AY29" i="7"/>
  <c r="AY26" i="7" s="1"/>
  <c r="AY34" i="7"/>
  <c r="AY30" i="7"/>
  <c r="BC58" i="7"/>
  <c r="BC54" i="7"/>
  <c r="BC59" i="7"/>
  <c r="BC55" i="7"/>
  <c r="BC35" i="7"/>
  <c r="BC60" i="7"/>
  <c r="BC56" i="7"/>
  <c r="BC36" i="7"/>
  <c r="BC32" i="7"/>
  <c r="BC33" i="7"/>
  <c r="BC29" i="7"/>
  <c r="BC53" i="7"/>
  <c r="BC34" i="7"/>
  <c r="BC30" i="7"/>
  <c r="AD27" i="7"/>
  <c r="AH27" i="7"/>
  <c r="AL27" i="7"/>
  <c r="AP27" i="7"/>
  <c r="AT27" i="7"/>
  <c r="AX27" i="7"/>
  <c r="BC27" i="7"/>
  <c r="AF28" i="7"/>
  <c r="AN28" i="7"/>
  <c r="AN26" i="7" s="1"/>
  <c r="AV28" i="7"/>
  <c r="BD28" i="7"/>
  <c r="AG29" i="7"/>
  <c r="AO29" i="7"/>
  <c r="AW29" i="7"/>
  <c r="BE29" i="7"/>
  <c r="AL30" i="7"/>
  <c r="BB30" i="7"/>
  <c r="AM31" i="7"/>
  <c r="AM26" i="7" s="1"/>
  <c r="BC31" i="7"/>
  <c r="AN32" i="7"/>
  <c r="BD32" i="7"/>
  <c r="AO33" i="7"/>
  <c r="BE33" i="7"/>
  <c r="AP34" i="7"/>
  <c r="AA35" i="7"/>
  <c r="AQ35" i="7"/>
  <c r="AL36" i="7"/>
  <c r="AJ54" i="7"/>
  <c r="AL56" i="7"/>
  <c r="AN58" i="7"/>
  <c r="AP60" i="7"/>
  <c r="AO25" i="8" l="1"/>
  <c r="AX25" i="8"/>
  <c r="AR51" i="8"/>
  <c r="AL25" i="8"/>
  <c r="AL51" i="8"/>
  <c r="AK25" i="8"/>
  <c r="BA51" i="8"/>
  <c r="AK51" i="8"/>
  <c r="AA25" i="8"/>
  <c r="AY51" i="8"/>
  <c r="AP25" i="8"/>
  <c r="AN51" i="8"/>
  <c r="AJ25" i="8"/>
  <c r="AF25" i="8"/>
  <c r="AV51" i="8"/>
  <c r="AW25" i="8"/>
  <c r="AG25" i="8"/>
  <c r="BE51" i="8"/>
  <c r="AO51" i="8"/>
  <c r="AY25" i="8"/>
  <c r="AT51" i="8"/>
  <c r="AH25" i="8"/>
  <c r="AH51" i="8"/>
  <c r="BD51" i="8"/>
  <c r="AZ25" i="8"/>
  <c r="AR25" i="8"/>
  <c r="AJ51" i="8"/>
  <c r="AB25" i="8"/>
  <c r="BB25" i="8"/>
  <c r="BB51" i="8"/>
  <c r="BE25" i="8"/>
  <c r="AX51" i="8"/>
  <c r="AD25" i="8"/>
  <c r="AB51" i="8"/>
  <c r="BA25" i="8"/>
  <c r="AU51" i="8"/>
  <c r="AI51" i="8"/>
  <c r="AE51" i="8"/>
  <c r="BD25" i="8"/>
  <c r="AS25" i="8"/>
  <c r="AS51" i="8"/>
  <c r="AC51" i="8"/>
  <c r="AQ25" i="8"/>
  <c r="BC51" i="8"/>
  <c r="AM51" i="8"/>
  <c r="AT25" i="8"/>
  <c r="AD51" i="8"/>
  <c r="AZ51" i="8"/>
  <c r="AF51" i="8"/>
  <c r="AV25" i="8"/>
  <c r="BC26" i="7"/>
  <c r="AI52" i="7"/>
  <c r="AV26" i="7"/>
  <c r="BE52" i="7"/>
  <c r="BC52" i="7"/>
  <c r="AS26" i="7"/>
  <c r="AR26" i="7"/>
  <c r="BE26" i="7"/>
  <c r="AW52" i="7"/>
  <c r="AC52" i="7"/>
  <c r="AT26" i="7"/>
  <c r="AD26" i="7"/>
  <c r="AQ52" i="7"/>
  <c r="AO26" i="7"/>
  <c r="AT52" i="7"/>
  <c r="AD52" i="7"/>
  <c r="AV52" i="7"/>
  <c r="AJ52" i="7"/>
  <c r="AB52" i="7"/>
  <c r="AJ26" i="7"/>
  <c r="BA26" i="7"/>
  <c r="BA52" i="7"/>
  <c r="AO52" i="7"/>
  <c r="AL26" i="7"/>
  <c r="AX52" i="7"/>
  <c r="AP52" i="7"/>
  <c r="BD26" i="7"/>
  <c r="AB26" i="7"/>
  <c r="AH26" i="7"/>
  <c r="AU52" i="7"/>
  <c r="AC26" i="7"/>
  <c r="BB52" i="7"/>
  <c r="AN52" i="7"/>
  <c r="AP26" i="7"/>
  <c r="AE52" i="7"/>
  <c r="BB26" i="7"/>
  <c r="AK26" i="7"/>
  <c r="BD52" i="7"/>
  <c r="AZ26" i="7"/>
  <c r="AF26" i="7"/>
  <c r="AG52" i="7"/>
  <c r="AX26" i="7"/>
  <c r="AM52" i="7"/>
  <c r="AL52" i="7"/>
  <c r="G6" i="4" l="1"/>
  <c r="E7" i="6" s="1"/>
  <c r="V7" i="6" s="1"/>
  <c r="C11" i="4"/>
  <c r="G11" i="4" s="1"/>
  <c r="E12" i="6" s="1"/>
  <c r="V12" i="6" s="1"/>
  <c r="C10" i="4"/>
  <c r="G10" i="4" s="1"/>
  <c r="E11" i="6" s="1"/>
  <c r="C9" i="4"/>
  <c r="G9" i="4" s="1"/>
  <c r="E10" i="6" s="1"/>
  <c r="V10" i="6" s="1"/>
  <c r="G8" i="4"/>
  <c r="E9" i="6" s="1"/>
  <c r="V9" i="6" s="1"/>
  <c r="C7" i="4"/>
  <c r="AE7" i="4" s="1"/>
  <c r="M8" i="6" s="1"/>
  <c r="AD8" i="6" s="1"/>
  <c r="G12" i="4"/>
  <c r="E13" i="6" s="1"/>
  <c r="V13" i="6" s="1"/>
  <c r="J12" i="4"/>
  <c r="F13" i="6" s="1"/>
  <c r="W13" i="6" s="1"/>
  <c r="J6" i="4"/>
  <c r="F7" i="6" s="1"/>
  <c r="M12" i="4"/>
  <c r="G13" i="6" s="1"/>
  <c r="X13" i="6" s="1"/>
  <c r="M6" i="4"/>
  <c r="G7" i="6" s="1"/>
  <c r="AE12" i="4"/>
  <c r="M13" i="6" s="1"/>
  <c r="AD13" i="6" s="1"/>
  <c r="AE6" i="4"/>
  <c r="M7" i="6" s="1"/>
  <c r="AB12" i="4"/>
  <c r="L13" i="6" s="1"/>
  <c r="AC13" i="6" s="1"/>
  <c r="AB6" i="4"/>
  <c r="L7" i="6" s="1"/>
  <c r="Y12" i="4"/>
  <c r="K13" i="6" s="1"/>
  <c r="AB13" i="6" s="1"/>
  <c r="Y6" i="4"/>
  <c r="K7" i="6" s="1"/>
  <c r="AN12" i="4"/>
  <c r="P13" i="6" s="1"/>
  <c r="AG13" i="6" s="1"/>
  <c r="AN6" i="4"/>
  <c r="P7" i="6" s="1"/>
  <c r="AK12" i="4"/>
  <c r="O13" i="6" s="1"/>
  <c r="AF13" i="6" s="1"/>
  <c r="AK11" i="4"/>
  <c r="O12" i="6" s="1"/>
  <c r="AF12" i="6" s="1"/>
  <c r="AK6" i="4"/>
  <c r="O7" i="6" s="1"/>
  <c r="AH12" i="4"/>
  <c r="N13" i="6" s="1"/>
  <c r="AE13" i="6" s="1"/>
  <c r="AH11" i="4"/>
  <c r="N12" i="6" s="1"/>
  <c r="AE12" i="6" s="1"/>
  <c r="AH8" i="4"/>
  <c r="N9" i="6" s="1"/>
  <c r="AE9" i="6" s="1"/>
  <c r="AH6" i="4"/>
  <c r="N7" i="6" s="1"/>
  <c r="V12" i="4"/>
  <c r="J13" i="6" s="1"/>
  <c r="AA13" i="6" s="1"/>
  <c r="V6" i="4"/>
  <c r="J7" i="6" s="1"/>
  <c r="S12" i="4"/>
  <c r="I13" i="6" s="1"/>
  <c r="Z13" i="6" s="1"/>
  <c r="S6" i="4"/>
  <c r="I7" i="6" s="1"/>
  <c r="P11" i="4"/>
  <c r="H12" i="6" s="1"/>
  <c r="Y12" i="6" s="1"/>
  <c r="P12" i="4"/>
  <c r="H13" i="6" s="1"/>
  <c r="Y13" i="6" s="1"/>
  <c r="P6" i="4"/>
  <c r="H7" i="6" s="1"/>
  <c r="AM14" i="4"/>
  <c r="AJ14" i="4"/>
  <c r="AG14" i="4"/>
  <c r="U14" i="4"/>
  <c r="R14" i="4"/>
  <c r="O14" i="4"/>
  <c r="AD14" i="4"/>
  <c r="AA14" i="4"/>
  <c r="X14" i="4"/>
  <c r="L14" i="4"/>
  <c r="I14" i="4"/>
  <c r="V11" i="6" l="1"/>
  <c r="AG7" i="6"/>
  <c r="AC7" i="6"/>
  <c r="X7" i="6"/>
  <c r="Z7" i="6"/>
  <c r="AF7" i="6"/>
  <c r="Y7" i="6"/>
  <c r="AB7" i="6"/>
  <c r="AD7" i="6"/>
  <c r="W7" i="6"/>
  <c r="AE7" i="6"/>
  <c r="AA7" i="6"/>
  <c r="AH9" i="4"/>
  <c r="N10" i="6" s="1"/>
  <c r="AE10" i="6" s="1"/>
  <c r="AK9" i="4"/>
  <c r="O10" i="6" s="1"/>
  <c r="AF10" i="6" s="1"/>
  <c r="M7" i="4"/>
  <c r="J11" i="4"/>
  <c r="F12" i="6" s="1"/>
  <c r="W12" i="6" s="1"/>
  <c r="AN11" i="4"/>
  <c r="P12" i="6" s="1"/>
  <c r="AG12" i="6" s="1"/>
  <c r="Y11" i="4"/>
  <c r="K12" i="6" s="1"/>
  <c r="AB12" i="6" s="1"/>
  <c r="AE11" i="4"/>
  <c r="M12" i="6" s="1"/>
  <c r="AD12" i="6" s="1"/>
  <c r="S7" i="4"/>
  <c r="V11" i="4"/>
  <c r="J12" i="6" s="1"/>
  <c r="AA12" i="6" s="1"/>
  <c r="AB7" i="4"/>
  <c r="AH7" i="4"/>
  <c r="M11" i="4"/>
  <c r="G12" i="6" s="1"/>
  <c r="X12" i="6" s="1"/>
  <c r="S11" i="4"/>
  <c r="I12" i="6" s="1"/>
  <c r="Z12" i="6" s="1"/>
  <c r="AN7" i="4"/>
  <c r="AB11" i="4"/>
  <c r="L12" i="6" s="1"/>
  <c r="AC12" i="6" s="1"/>
  <c r="V10" i="4"/>
  <c r="J11" i="6" s="1"/>
  <c r="AA11" i="6" s="1"/>
  <c r="AE10" i="4"/>
  <c r="M11" i="6" s="1"/>
  <c r="AD11" i="6" s="1"/>
  <c r="M10" i="4"/>
  <c r="G11" i="6" s="1"/>
  <c r="X11" i="6" s="1"/>
  <c r="J10" i="4"/>
  <c r="F11" i="6" s="1"/>
  <c r="W11" i="6" s="1"/>
  <c r="S10" i="4"/>
  <c r="I11" i="6" s="1"/>
  <c r="Z11" i="6" s="1"/>
  <c r="AB10" i="4"/>
  <c r="L11" i="6" s="1"/>
  <c r="AC11" i="6" s="1"/>
  <c r="P10" i="4"/>
  <c r="H11" i="6" s="1"/>
  <c r="Y11" i="6" s="1"/>
  <c r="AH10" i="4"/>
  <c r="N11" i="6" s="1"/>
  <c r="AE11" i="6" s="1"/>
  <c r="AK10" i="4"/>
  <c r="O11" i="6" s="1"/>
  <c r="AF11" i="6" s="1"/>
  <c r="AN10" i="4"/>
  <c r="P11" i="6" s="1"/>
  <c r="AG11" i="6" s="1"/>
  <c r="Y10" i="4"/>
  <c r="K11" i="6" s="1"/>
  <c r="AB11" i="6" s="1"/>
  <c r="AN9" i="4"/>
  <c r="P10" i="6" s="1"/>
  <c r="AG10" i="6" s="1"/>
  <c r="S9" i="4"/>
  <c r="I10" i="6" s="1"/>
  <c r="Z10" i="6" s="1"/>
  <c r="V9" i="4"/>
  <c r="J10" i="6" s="1"/>
  <c r="AA10" i="6" s="1"/>
  <c r="AB9" i="4"/>
  <c r="L10" i="6" s="1"/>
  <c r="AC10" i="6" s="1"/>
  <c r="AE9" i="4"/>
  <c r="M10" i="6" s="1"/>
  <c r="AD10" i="6" s="1"/>
  <c r="P9" i="4"/>
  <c r="H10" i="6" s="1"/>
  <c r="Y10" i="6" s="1"/>
  <c r="Y9" i="4"/>
  <c r="K10" i="6" s="1"/>
  <c r="AB10" i="6" s="1"/>
  <c r="M9" i="4"/>
  <c r="G10" i="6" s="1"/>
  <c r="X10" i="6" s="1"/>
  <c r="J9" i="4"/>
  <c r="F10" i="6" s="1"/>
  <c r="W10" i="6" s="1"/>
  <c r="S8" i="4"/>
  <c r="I9" i="6" s="1"/>
  <c r="Z9" i="6" s="1"/>
  <c r="AK8" i="4"/>
  <c r="O9" i="6" s="1"/>
  <c r="AF9" i="6" s="1"/>
  <c r="M8" i="4"/>
  <c r="G9" i="6" s="1"/>
  <c r="X9" i="6" s="1"/>
  <c r="P8" i="4"/>
  <c r="H9" i="6" s="1"/>
  <c r="Y9" i="6" s="1"/>
  <c r="V8" i="4"/>
  <c r="J9" i="6" s="1"/>
  <c r="AA9" i="6" s="1"/>
  <c r="AB8" i="4"/>
  <c r="L9" i="6" s="1"/>
  <c r="AC9" i="6" s="1"/>
  <c r="J8" i="4"/>
  <c r="F9" i="6" s="1"/>
  <c r="W9" i="6" s="1"/>
  <c r="AN8" i="4"/>
  <c r="P9" i="6" s="1"/>
  <c r="AG9" i="6" s="1"/>
  <c r="Y8" i="4"/>
  <c r="K9" i="6" s="1"/>
  <c r="AB9" i="6" s="1"/>
  <c r="AE8" i="4"/>
  <c r="AK7" i="4"/>
  <c r="Y7" i="4"/>
  <c r="J7" i="4"/>
  <c r="G7" i="4"/>
  <c r="P7" i="4"/>
  <c r="V7" i="4"/>
  <c r="G14" i="4" l="1"/>
  <c r="G15" i="4" s="1"/>
  <c r="E8" i="6"/>
  <c r="M14" i="4"/>
  <c r="M15" i="4" s="1"/>
  <c r="G8" i="6"/>
  <c r="P14" i="4"/>
  <c r="H8" i="6"/>
  <c r="S14" i="4"/>
  <c r="I8" i="6"/>
  <c r="V14" i="4"/>
  <c r="J8" i="6"/>
  <c r="Y14" i="4"/>
  <c r="K8" i="6"/>
  <c r="AB14" i="4"/>
  <c r="L8" i="6"/>
  <c r="AE14" i="4"/>
  <c r="M9" i="6"/>
  <c r="AH14" i="4"/>
  <c r="N8" i="6"/>
  <c r="AK14" i="4"/>
  <c r="O8" i="6"/>
  <c r="AN14" i="4"/>
  <c r="P8" i="6"/>
  <c r="J14" i="4"/>
  <c r="J15" i="4" s="1"/>
  <c r="F8" i="6"/>
  <c r="V8" i="6" l="1"/>
  <c r="V15" i="6" s="1"/>
  <c r="E15" i="6"/>
  <c r="AF8" i="6"/>
  <c r="AF15" i="6" s="1"/>
  <c r="O15" i="6"/>
  <c r="Z8" i="6"/>
  <c r="Z15" i="6" s="1"/>
  <c r="I15" i="6"/>
  <c r="AE8" i="6"/>
  <c r="AE15" i="6" s="1"/>
  <c r="N15" i="6"/>
  <c r="AC8" i="6"/>
  <c r="AC15" i="6" s="1"/>
  <c r="L15" i="6"/>
  <c r="Y8" i="6"/>
  <c r="Y15" i="6" s="1"/>
  <c r="H15" i="6"/>
  <c r="AG8" i="6"/>
  <c r="AG15" i="6" s="1"/>
  <c r="P15" i="6"/>
  <c r="AA8" i="6"/>
  <c r="AA15" i="6" s="1"/>
  <c r="J15" i="6"/>
  <c r="W8" i="6"/>
  <c r="W15" i="6" s="1"/>
  <c r="F15" i="6"/>
  <c r="AD9" i="6"/>
  <c r="AD15" i="6" s="1"/>
  <c r="M15" i="6"/>
  <c r="AB8" i="6"/>
  <c r="AB15" i="6" s="1"/>
  <c r="K15" i="6"/>
  <c r="X8" i="6"/>
  <c r="X15" i="6" s="1"/>
  <c r="G15" i="6"/>
  <c r="AN15" i="4"/>
  <c r="V15" i="4"/>
  <c r="AE15" i="4"/>
  <c r="Y15" i="4"/>
  <c r="AB15" i="4"/>
  <c r="P15" i="4"/>
  <c r="AH15" i="4"/>
  <c r="S15" i="4"/>
  <c r="AK15" i="4"/>
</calcChain>
</file>

<file path=xl/sharedStrings.xml><?xml version="1.0" encoding="utf-8"?>
<sst xmlns="http://schemas.openxmlformats.org/spreadsheetml/2006/main" count="351" uniqueCount="129">
  <si>
    <t>何人家族ですか?</t>
    <rPh sb="0" eb="2">
      <t>ナンニン</t>
    </rPh>
    <rPh sb="2" eb="4">
      <t>カゾク</t>
    </rPh>
    <phoneticPr fontId="3"/>
  </si>
  <si>
    <t>項目</t>
    <rPh sb="0" eb="2">
      <t>コウモク</t>
    </rPh>
    <phoneticPr fontId="3"/>
  </si>
  <si>
    <t>月</t>
    <rPh sb="0" eb="1">
      <t>ツキ</t>
    </rPh>
    <phoneticPr fontId="3"/>
  </si>
  <si>
    <t>使用量</t>
    <rPh sb="0" eb="3">
      <t>シヨウリョウ</t>
    </rPh>
    <phoneticPr fontId="3"/>
  </si>
  <si>
    <t>排出量</t>
    <rPh sb="0" eb="3">
      <t>ハイシュツリョウ</t>
    </rPh>
    <phoneticPr fontId="3"/>
  </si>
  <si>
    <t>金額</t>
    <rPh sb="0" eb="2">
      <t>キンガク</t>
    </rPh>
    <phoneticPr fontId="3"/>
  </si>
  <si>
    <t>電気（kWh）</t>
    <rPh sb="0" eb="2">
      <t>デンキ</t>
    </rPh>
    <phoneticPr fontId="3"/>
  </si>
  <si>
    <t>都市ガス（m3）</t>
    <rPh sb="0" eb="2">
      <t>トシ</t>
    </rPh>
    <phoneticPr fontId="3"/>
  </si>
  <si>
    <t>灯油（ｌ）</t>
    <rPh sb="0" eb="2">
      <t>トウユ</t>
    </rPh>
    <phoneticPr fontId="3"/>
  </si>
  <si>
    <t>ガソリン（ｌ）</t>
    <phoneticPr fontId="3"/>
  </si>
  <si>
    <t>軽油（ｌ）</t>
    <rPh sb="0" eb="2">
      <t>ケイユ</t>
    </rPh>
    <phoneticPr fontId="3"/>
  </si>
  <si>
    <t>水（m3）</t>
    <rPh sb="0" eb="1">
      <t>ミズ</t>
    </rPh>
    <phoneticPr fontId="3"/>
  </si>
  <si>
    <t>合計（kg-CO2）</t>
    <rPh sb="0" eb="2">
      <t>ゴウケイ</t>
    </rPh>
    <phoneticPr fontId="3"/>
  </si>
  <si>
    <t>一人当たりのCO2排出量（kg-CO2）</t>
    <rPh sb="0" eb="3">
      <t>ヒトリア</t>
    </rPh>
    <rPh sb="9" eb="12">
      <t>ハイシュツリョウ</t>
    </rPh>
    <phoneticPr fontId="3"/>
  </si>
  <si>
    <t>【計算のしかた】</t>
    <rPh sb="1" eb="3">
      <t>ケイサン</t>
    </rPh>
    <phoneticPr fontId="3"/>
  </si>
  <si>
    <t xml:space="preserve">   </t>
    <phoneticPr fontId="3"/>
  </si>
  <si>
    <t>＜世帯あたり＞</t>
    <rPh sb="1" eb="3">
      <t>セタイ</t>
    </rPh>
    <phoneticPr fontId="7"/>
  </si>
  <si>
    <t>＜一人あたり＞</t>
    <rPh sb="1" eb="3">
      <t>ヒトリ</t>
    </rPh>
    <phoneticPr fontId="7"/>
  </si>
  <si>
    <t>（kg-CO2）</t>
    <phoneticPr fontId="7"/>
  </si>
  <si>
    <t>あなたのご家庭</t>
    <rPh sb="5" eb="7">
      <t>カテイ</t>
    </rPh>
    <phoneticPr fontId="7"/>
  </si>
  <si>
    <t>全国平均</t>
    <rPh sb="0" eb="2">
      <t>ゼンコク</t>
    </rPh>
    <rPh sb="2" eb="4">
      <t>ヘイキン</t>
    </rPh>
    <phoneticPr fontId="7"/>
  </si>
  <si>
    <t>　</t>
    <phoneticPr fontId="7"/>
  </si>
  <si>
    <r>
      <t>●</t>
    </r>
    <r>
      <rPr>
        <sz val="10"/>
        <rFont val="ＭＳ ゴシック"/>
        <family val="3"/>
        <charset val="128"/>
      </rPr>
      <t xml:space="preserve">  </t>
    </r>
    <r>
      <rPr>
        <sz val="10"/>
        <color indexed="43"/>
        <rFont val="ＭＳ ゴシック"/>
        <family val="3"/>
        <charset val="128"/>
      </rPr>
      <t>■</t>
    </r>
    <r>
      <rPr>
        <sz val="10"/>
        <rFont val="ＭＳ ゴシック"/>
        <family val="3"/>
        <charset val="128"/>
      </rPr>
      <t>（黄色の網掛け）の箇所に数字を入力してください。</t>
    </r>
    <rPh sb="5" eb="7">
      <t>キイロ</t>
    </rPh>
    <rPh sb="8" eb="10">
      <t>アミカ</t>
    </rPh>
    <rPh sb="13" eb="15">
      <t>カショ</t>
    </rPh>
    <rPh sb="16" eb="18">
      <t>スウジ</t>
    </rPh>
    <rPh sb="19" eb="21">
      <t>ニュウリョク</t>
    </rPh>
    <phoneticPr fontId="3"/>
  </si>
  <si>
    <r>
      <t>●</t>
    </r>
    <r>
      <rPr>
        <sz val="10"/>
        <rFont val="ＭＳ ゴシック"/>
        <family val="3"/>
        <charset val="128"/>
      </rPr>
      <t xml:space="preserve">  使用量・金額の欄には、検針票などに書いてある使用量・金額を記入してください。</t>
    </r>
    <rPh sb="3" eb="5">
      <t>シヨウ</t>
    </rPh>
    <rPh sb="5" eb="6">
      <t>リョウ</t>
    </rPh>
    <rPh sb="7" eb="9">
      <t>キンガク</t>
    </rPh>
    <rPh sb="10" eb="11">
      <t>ラン</t>
    </rPh>
    <rPh sb="14" eb="16">
      <t>ケンシン</t>
    </rPh>
    <rPh sb="16" eb="17">
      <t>ヒョウ</t>
    </rPh>
    <rPh sb="20" eb="21">
      <t>カ</t>
    </rPh>
    <rPh sb="25" eb="28">
      <t>シヨウリョウ</t>
    </rPh>
    <rPh sb="29" eb="31">
      <t>キンガク</t>
    </rPh>
    <rPh sb="32" eb="34">
      <t>キニュウ</t>
    </rPh>
    <phoneticPr fontId="3"/>
  </si>
  <si>
    <r>
      <t>●</t>
    </r>
    <r>
      <rPr>
        <sz val="10"/>
        <rFont val="ＭＳ ゴシック"/>
        <family val="3"/>
        <charset val="128"/>
      </rPr>
      <t xml:space="preserve">  CO2排出係数は使用量あたりのCO2排出量をあらわしますので、 '(CO2排出係数)×(使用量)＝(CO2排出量)となります。</t>
    </r>
    <rPh sb="6" eb="8">
      <t>ハイシュツ</t>
    </rPh>
    <rPh sb="8" eb="10">
      <t>ケイスウ</t>
    </rPh>
    <rPh sb="11" eb="14">
      <t>シヨウリョウ</t>
    </rPh>
    <rPh sb="21" eb="24">
      <t>ハイシュツリョウ</t>
    </rPh>
    <phoneticPr fontId="3"/>
  </si>
  <si>
    <t>環境家計簿</t>
    <rPh sb="0" eb="2">
      <t>カンキョウ</t>
    </rPh>
    <rPh sb="2" eb="5">
      <t>カケイボ</t>
    </rPh>
    <phoneticPr fontId="3"/>
  </si>
  <si>
    <t>人</t>
    <rPh sb="0" eb="1">
      <t>ヒト</t>
    </rPh>
    <phoneticPr fontId="1"/>
  </si>
  <si>
    <t>プロパンガス（m3）</t>
    <phoneticPr fontId="3"/>
  </si>
  <si>
    <t>出典</t>
    <rPh sb="0" eb="1">
      <t>シュッテン</t>
    </rPh>
    <phoneticPr fontId="1"/>
  </si>
  <si>
    <t>①</t>
    <phoneticPr fontId="3"/>
  </si>
  <si>
    <t>②</t>
    <phoneticPr fontId="3"/>
  </si>
  <si>
    <t>③</t>
    <phoneticPr fontId="3"/>
  </si>
  <si>
    <t>④</t>
    <phoneticPr fontId="3"/>
  </si>
  <si>
    <t>②地球温暖化対策の推進に関する法律施行令第三条</t>
    <phoneticPr fontId="3"/>
  </si>
  <si>
    <t>①電気については当社の事業者別CO2排出係数［調整後排出係数］（2021年度実績）</t>
    <phoneticPr fontId="3"/>
  </si>
  <si>
    <t>③プロパン、ブタン、LPガスの排出原単位に係るガイドライン（日本LPガス協会、2008年）</t>
    <rPh sb="30" eb="32">
      <t>ニホン</t>
    </rPh>
    <rPh sb="36" eb="38">
      <t>キョウカイ</t>
    </rPh>
    <rPh sb="43" eb="44">
      <t>ネン</t>
    </rPh>
    <phoneticPr fontId="1"/>
  </si>
  <si>
    <t>④一般社団法人 日本レストルーム工業会（2022.5.27：https://www.sanitary-net.com/news/news1725）</t>
    <phoneticPr fontId="3"/>
  </si>
  <si>
    <t>CO2排出係数</t>
    <rPh sb="3" eb="5">
      <t>ハイシュツ</t>
    </rPh>
    <rPh sb="5" eb="7">
      <t>ケイスウ</t>
    </rPh>
    <phoneticPr fontId="3"/>
  </si>
  <si>
    <t>係数</t>
    <rPh sb="0" eb="2">
      <t>ケイスウ</t>
    </rPh>
    <phoneticPr fontId="3"/>
  </si>
  <si>
    <t>（注）月の全国平均値は「国立環境研究所　温室効果ガスインベントリオフィス」で公表されている年間排出量を12カ月で除したもの。</t>
    <rPh sb="1" eb="2">
      <t>チュウ</t>
    </rPh>
    <rPh sb="3" eb="4">
      <t>ツキ</t>
    </rPh>
    <rPh sb="5" eb="7">
      <t>ゼンコク</t>
    </rPh>
    <rPh sb="7" eb="9">
      <t>ヘイキン</t>
    </rPh>
    <rPh sb="9" eb="10">
      <t>チ</t>
    </rPh>
    <rPh sb="12" eb="14">
      <t>コクリツ</t>
    </rPh>
    <rPh sb="14" eb="16">
      <t>カンキョウ</t>
    </rPh>
    <rPh sb="16" eb="19">
      <t>ケンキュウショ</t>
    </rPh>
    <rPh sb="20" eb="22">
      <t>オンシツ</t>
    </rPh>
    <rPh sb="22" eb="24">
      <t>コウカ</t>
    </rPh>
    <rPh sb="38" eb="40">
      <t>コウヒョウ</t>
    </rPh>
    <rPh sb="45" eb="47">
      <t>ネンカン</t>
    </rPh>
    <rPh sb="47" eb="50">
      <t>ハイシュツリョウ</t>
    </rPh>
    <rPh sb="54" eb="55">
      <t>ゲツ</t>
    </rPh>
    <rPh sb="56" eb="57">
      <t>ジョネンカンハイシュツリョウゲツキサイ</t>
    </rPh>
    <phoneticPr fontId="7"/>
  </si>
  <si>
    <t>ごみ(kg)</t>
  </si>
  <si>
    <t>電気</t>
    <rPh sb="0" eb="2">
      <t>デンキ</t>
    </rPh>
    <phoneticPr fontId="3"/>
  </si>
  <si>
    <t>都市ガス</t>
    <rPh sb="0" eb="2">
      <t>トシ</t>
    </rPh>
    <phoneticPr fontId="3"/>
  </si>
  <si>
    <t>プロパンガス</t>
    <phoneticPr fontId="1"/>
  </si>
  <si>
    <t>灯油</t>
    <rPh sb="0" eb="2">
      <t>トウユ</t>
    </rPh>
    <phoneticPr fontId="3"/>
  </si>
  <si>
    <t>ガソリン</t>
    <phoneticPr fontId="1"/>
  </si>
  <si>
    <t>軽油</t>
    <rPh sb="0" eb="2">
      <t>ケイユ</t>
    </rPh>
    <phoneticPr fontId="3"/>
  </si>
  <si>
    <t>水</t>
    <rPh sb="0" eb="1">
      <t>ミズ</t>
    </rPh>
    <phoneticPr fontId="3"/>
  </si>
  <si>
    <t>ごみ</t>
    <phoneticPr fontId="1"/>
  </si>
  <si>
    <t>合計</t>
    <rPh sb="0" eb="2">
      <t>ゴウケイ</t>
    </rPh>
    <phoneticPr fontId="1"/>
  </si>
  <si>
    <r>
      <rPr>
        <b/>
        <sz val="16"/>
        <rFont val="ＭＳ Ｐゴシック"/>
        <family val="3"/>
        <charset val="128"/>
      </rPr>
      <t>家庭における</t>
    </r>
    <r>
      <rPr>
        <b/>
        <sz val="16"/>
        <rFont val="Century"/>
        <family val="1"/>
      </rPr>
      <t>CO</t>
    </r>
    <r>
      <rPr>
        <b/>
        <vertAlign val="subscript"/>
        <sz val="16"/>
        <rFont val="Century"/>
        <family val="1"/>
      </rPr>
      <t xml:space="preserve">2 </t>
    </r>
    <r>
      <rPr>
        <b/>
        <sz val="16"/>
        <rFont val="ＭＳ Ｐゴシック"/>
        <family val="3"/>
        <charset val="128"/>
      </rPr>
      <t>排出量（世帯あたり）</t>
    </r>
    <phoneticPr fontId="7"/>
  </si>
  <si>
    <r>
      <t>Household CO</t>
    </r>
    <r>
      <rPr>
        <b/>
        <vertAlign val="subscript"/>
        <sz val="16"/>
        <rFont val="Century"/>
        <family val="1"/>
      </rPr>
      <t>2</t>
    </r>
    <r>
      <rPr>
        <b/>
        <sz val="16"/>
        <rFont val="Century"/>
        <family val="1"/>
      </rPr>
      <t xml:space="preserve"> emissions
(per household) </t>
    </r>
    <phoneticPr fontId="7"/>
  </si>
  <si>
    <r>
      <rPr>
        <sz val="11"/>
        <rFont val="Segoe UI Symbol"/>
        <family val="1"/>
      </rPr>
      <t>■</t>
    </r>
    <r>
      <rPr>
        <sz val="11"/>
        <rFont val="ＭＳ 明朝"/>
        <family val="1"/>
        <charset val="128"/>
      </rPr>
      <t>世帯数　</t>
    </r>
    <r>
      <rPr>
        <sz val="11"/>
        <rFont val="Century"/>
        <family val="1"/>
      </rPr>
      <t>[</t>
    </r>
    <r>
      <rPr>
        <sz val="11"/>
        <rFont val="ＭＳ 明朝"/>
        <family val="1"/>
        <charset val="128"/>
      </rPr>
      <t>千世帯</t>
    </r>
    <r>
      <rPr>
        <sz val="11"/>
        <rFont val="Century"/>
        <family val="1"/>
      </rPr>
      <t>]</t>
    </r>
    <rPh sb="1" eb="4">
      <t>セタイスウ</t>
    </rPh>
    <phoneticPr fontId="7"/>
  </si>
  <si>
    <r>
      <rPr>
        <sz val="11"/>
        <rFont val="ＭＳ Ｐ明朝"/>
        <family val="1"/>
        <charset val="128"/>
      </rPr>
      <t>■</t>
    </r>
    <r>
      <rPr>
        <sz val="11"/>
        <rFont val="Century"/>
        <family val="1"/>
      </rPr>
      <t>Number of households [1000 households]</t>
    </r>
    <phoneticPr fontId="7"/>
  </si>
  <si>
    <r>
      <rPr>
        <sz val="11"/>
        <rFont val="ＭＳ 明朝"/>
        <family val="1"/>
        <charset val="128"/>
      </rPr>
      <t>年度</t>
    </r>
    <rPh sb="0" eb="2">
      <t>ネンド</t>
    </rPh>
    <phoneticPr fontId="7"/>
  </si>
  <si>
    <t>Fiscal Year</t>
    <phoneticPr fontId="7"/>
  </si>
  <si>
    <r>
      <rPr>
        <sz val="11"/>
        <rFont val="ＭＳ 明朝"/>
        <family val="1"/>
        <charset val="128"/>
      </rPr>
      <t>世帯数</t>
    </r>
    <rPh sb="0" eb="3">
      <t>セタイスウ</t>
    </rPh>
    <phoneticPr fontId="7"/>
  </si>
  <si>
    <t>Number of Households</t>
    <phoneticPr fontId="7"/>
  </si>
  <si>
    <t>出典：総務省「住民基本台帳に基づく人口、人口動態及び世帯数」</t>
    <rPh sb="0" eb="2">
      <t>シュッテン</t>
    </rPh>
    <phoneticPr fontId="7"/>
  </si>
  <si>
    <t>Reference: Population, vital statistics and number of
households survey based on the Resident Registration System.Basic Resident Register (Ministry of Internal Affairs and Communications)</t>
    <phoneticPr fontId="7"/>
  </si>
  <si>
    <r>
      <rPr>
        <sz val="11"/>
        <rFont val="ＭＳ 明朝"/>
        <family val="1"/>
        <charset val="128"/>
      </rPr>
      <t>■燃料種別内訳</t>
    </r>
    <r>
      <rPr>
        <sz val="11"/>
        <rFont val="Century"/>
        <family val="1"/>
      </rPr>
      <t xml:space="preserve"> [kg-CO</t>
    </r>
    <r>
      <rPr>
        <vertAlign val="subscript"/>
        <sz val="11"/>
        <rFont val="Century"/>
        <family val="1"/>
      </rPr>
      <t>2</t>
    </r>
    <r>
      <rPr>
        <sz val="11"/>
        <rFont val="Century"/>
        <family val="1"/>
      </rPr>
      <t>/</t>
    </r>
    <r>
      <rPr>
        <sz val="11"/>
        <rFont val="ＭＳ 明朝"/>
        <family val="1"/>
        <charset val="128"/>
      </rPr>
      <t>世帯</t>
    </r>
    <r>
      <rPr>
        <sz val="11"/>
        <rFont val="Century"/>
        <family val="1"/>
      </rPr>
      <t>]</t>
    </r>
    <rPh sb="1" eb="3">
      <t>ネンリョウ</t>
    </rPh>
    <rPh sb="3" eb="5">
      <t>シュベツ</t>
    </rPh>
    <rPh sb="5" eb="7">
      <t>ウチワケ</t>
    </rPh>
    <phoneticPr fontId="28"/>
  </si>
  <si>
    <r>
      <rPr>
        <sz val="11"/>
        <rFont val="ＭＳ Ｐ明朝"/>
        <family val="1"/>
        <charset val="128"/>
      </rPr>
      <t>■</t>
    </r>
    <r>
      <rPr>
        <sz val="11"/>
        <rFont val="Century"/>
        <family val="1"/>
      </rPr>
      <t>Emissions by fuel type [kg-CO</t>
    </r>
    <r>
      <rPr>
        <vertAlign val="subscript"/>
        <sz val="11"/>
        <rFont val="Century"/>
        <family val="1"/>
      </rPr>
      <t>2</t>
    </r>
    <r>
      <rPr>
        <sz val="11"/>
        <rFont val="Century"/>
        <family val="1"/>
      </rPr>
      <t>/household]</t>
    </r>
    <phoneticPr fontId="28"/>
  </si>
  <si>
    <r>
      <rPr>
        <sz val="11"/>
        <rFont val="ＭＳ 明朝"/>
        <family val="1"/>
        <charset val="128"/>
      </rPr>
      <t>合計</t>
    </r>
  </si>
  <si>
    <t>Total</t>
  </si>
  <si>
    <r>
      <rPr>
        <sz val="11"/>
        <rFont val="ＭＳ 明朝"/>
        <family val="1"/>
        <charset val="128"/>
      </rPr>
      <t>石炭等</t>
    </r>
    <rPh sb="2" eb="3">
      <t>トウ</t>
    </rPh>
    <phoneticPr fontId="28"/>
  </si>
  <si>
    <t>Coal</t>
  </si>
  <si>
    <r>
      <rPr>
        <sz val="11"/>
        <rFont val="ＭＳ 明朝"/>
        <family val="1"/>
        <charset val="128"/>
      </rPr>
      <t>灯油</t>
    </r>
  </si>
  <si>
    <t>Kerosene</t>
  </si>
  <si>
    <t>LPG</t>
  </si>
  <si>
    <r>
      <rPr>
        <sz val="11"/>
        <rFont val="ＭＳ 明朝"/>
        <family val="1"/>
        <charset val="128"/>
      </rPr>
      <t>都市ガス</t>
    </r>
  </si>
  <si>
    <t>City Gas</t>
    <phoneticPr fontId="7"/>
  </si>
  <si>
    <r>
      <rPr>
        <sz val="11"/>
        <rFont val="ＭＳ 明朝"/>
        <family val="1"/>
        <charset val="128"/>
      </rPr>
      <t>電力</t>
    </r>
    <rPh sb="0" eb="2">
      <t>デンリョク</t>
    </rPh>
    <phoneticPr fontId="28"/>
  </si>
  <si>
    <t>Electricity</t>
  </si>
  <si>
    <r>
      <rPr>
        <sz val="11"/>
        <rFont val="ＭＳ 明朝"/>
        <family val="1"/>
        <charset val="128"/>
      </rPr>
      <t>熱</t>
    </r>
    <rPh sb="0" eb="1">
      <t>ネツ</t>
    </rPh>
    <phoneticPr fontId="28"/>
  </si>
  <si>
    <t>Heat</t>
  </si>
  <si>
    <r>
      <rPr>
        <sz val="11"/>
        <rFont val="ＭＳ 明朝"/>
        <family val="1"/>
        <charset val="128"/>
      </rPr>
      <t>ガソリン</t>
    </r>
  </si>
  <si>
    <t>Gasoline</t>
  </si>
  <si>
    <r>
      <rPr>
        <sz val="11"/>
        <rFont val="ＭＳ 明朝"/>
        <family val="1"/>
        <charset val="128"/>
      </rPr>
      <t>軽油</t>
    </r>
  </si>
  <si>
    <t>Diesel Oil</t>
  </si>
  <si>
    <t>ごみ処理</t>
    <rPh sb="2" eb="4">
      <t>ショリ</t>
    </rPh>
    <phoneticPr fontId="7"/>
  </si>
  <si>
    <t>Municipal Solid Waste</t>
  </si>
  <si>
    <r>
      <rPr>
        <sz val="11"/>
        <rFont val="ＭＳ 明朝"/>
        <family val="1"/>
        <charset val="128"/>
      </rPr>
      <t>水道</t>
    </r>
  </si>
  <si>
    <t>Water and Waste Water</t>
    <phoneticPr fontId="7"/>
  </si>
  <si>
    <r>
      <rPr>
        <sz val="11"/>
        <rFont val="Segoe UI Symbol"/>
        <family val="1"/>
      </rPr>
      <t>■</t>
    </r>
    <r>
      <rPr>
        <sz val="11"/>
        <rFont val="ＭＳ 明朝"/>
        <family val="1"/>
        <charset val="128"/>
      </rPr>
      <t>燃料種別割合</t>
    </r>
    <rPh sb="1" eb="3">
      <t>ネンリョウ</t>
    </rPh>
    <rPh sb="3" eb="5">
      <t>シュベツ</t>
    </rPh>
    <rPh sb="5" eb="7">
      <t>ワリアイ</t>
    </rPh>
    <phoneticPr fontId="28"/>
  </si>
  <si>
    <r>
      <rPr>
        <sz val="11"/>
        <rFont val="ＭＳ Ｐ明朝"/>
        <family val="1"/>
        <charset val="128"/>
      </rPr>
      <t>■</t>
    </r>
    <r>
      <rPr>
        <sz val="11"/>
        <rFont val="Century"/>
        <family val="1"/>
      </rPr>
      <t>Share of emissions by fuel type</t>
    </r>
    <phoneticPr fontId="28"/>
  </si>
  <si>
    <r>
      <rPr>
        <sz val="11"/>
        <rFont val="Segoe UI Symbol"/>
        <family val="3"/>
      </rPr>
      <t>■</t>
    </r>
    <r>
      <rPr>
        <sz val="11"/>
        <rFont val="ＭＳ 明朝"/>
        <family val="1"/>
        <charset val="128"/>
      </rPr>
      <t>用途別排出量</t>
    </r>
    <r>
      <rPr>
        <sz val="11"/>
        <rFont val="Century"/>
        <family val="1"/>
      </rPr>
      <t xml:space="preserve"> [kg-CO</t>
    </r>
    <r>
      <rPr>
        <vertAlign val="subscript"/>
        <sz val="11"/>
        <rFont val="Century"/>
        <family val="1"/>
      </rPr>
      <t>2</t>
    </r>
    <r>
      <rPr>
        <sz val="11"/>
        <rFont val="Century"/>
        <family val="1"/>
      </rPr>
      <t>/</t>
    </r>
    <r>
      <rPr>
        <sz val="11"/>
        <rFont val="ＭＳ 明朝"/>
        <family val="1"/>
        <charset val="128"/>
      </rPr>
      <t>世帯</t>
    </r>
    <r>
      <rPr>
        <sz val="11"/>
        <rFont val="Century"/>
        <family val="1"/>
      </rPr>
      <t>]</t>
    </r>
    <phoneticPr fontId="7"/>
  </si>
  <si>
    <r>
      <rPr>
        <sz val="11"/>
        <rFont val="ＭＳ Ｐ明朝"/>
        <family val="1"/>
        <charset val="128"/>
      </rPr>
      <t>■</t>
    </r>
    <r>
      <rPr>
        <sz val="11"/>
        <rFont val="Century"/>
        <family val="1"/>
      </rPr>
      <t>Emissions by purpose [kg-CO</t>
    </r>
    <r>
      <rPr>
        <vertAlign val="subscript"/>
        <sz val="11"/>
        <rFont val="Century"/>
        <family val="1"/>
      </rPr>
      <t>2</t>
    </r>
    <r>
      <rPr>
        <sz val="11"/>
        <rFont val="Century"/>
        <family val="1"/>
      </rPr>
      <t>/household]</t>
    </r>
    <phoneticPr fontId="28"/>
  </si>
  <si>
    <r>
      <rPr>
        <sz val="11"/>
        <rFont val="ＭＳ 明朝"/>
        <family val="1"/>
        <charset val="128"/>
      </rPr>
      <t>暖房</t>
    </r>
  </si>
  <si>
    <t>Heating</t>
  </si>
  <si>
    <r>
      <rPr>
        <sz val="11"/>
        <rFont val="ＭＳ 明朝"/>
        <family val="1"/>
        <charset val="128"/>
      </rPr>
      <t>冷房</t>
    </r>
  </si>
  <si>
    <t>Cooling</t>
    <phoneticPr fontId="28"/>
  </si>
  <si>
    <r>
      <rPr>
        <sz val="11"/>
        <rFont val="ＭＳ 明朝"/>
        <family val="1"/>
        <charset val="128"/>
      </rPr>
      <t>給湯</t>
    </r>
  </si>
  <si>
    <t>Hot Water</t>
    <phoneticPr fontId="28"/>
  </si>
  <si>
    <r>
      <rPr>
        <sz val="11"/>
        <rFont val="ＭＳ 明朝"/>
        <family val="1"/>
        <charset val="128"/>
      </rPr>
      <t>厨房</t>
    </r>
  </si>
  <si>
    <t>Cooking</t>
    <phoneticPr fontId="28"/>
  </si>
  <si>
    <r>
      <rPr>
        <sz val="11"/>
        <rFont val="ＭＳ 明朝"/>
        <family val="1"/>
        <charset val="128"/>
      </rPr>
      <t>動力他</t>
    </r>
    <r>
      <rPr>
        <vertAlign val="superscript"/>
        <sz val="11"/>
        <rFont val="ＭＳ 明朝"/>
        <family val="1"/>
        <charset val="128"/>
      </rPr>
      <t>※</t>
    </r>
    <phoneticPr fontId="7"/>
  </si>
  <si>
    <t>Power etc.*</t>
    <phoneticPr fontId="28"/>
  </si>
  <si>
    <r>
      <rPr>
        <sz val="11"/>
        <rFont val="ＭＳ 明朝"/>
        <family val="1"/>
        <charset val="128"/>
      </rPr>
      <t>自家用乗用車</t>
    </r>
  </si>
  <si>
    <t>Car</t>
    <phoneticPr fontId="28"/>
  </si>
  <si>
    <t>Municipal Solid Waste</t>
    <phoneticPr fontId="28"/>
  </si>
  <si>
    <r>
      <rPr>
        <sz val="11"/>
        <rFont val="ＭＳ 明朝"/>
        <family val="1"/>
        <charset val="128"/>
      </rPr>
      <t>■用途別排出割合</t>
    </r>
    <rPh sb="5" eb="6">
      <t>シュツ</t>
    </rPh>
    <phoneticPr fontId="28"/>
  </si>
  <si>
    <r>
      <rPr>
        <sz val="11"/>
        <rFont val="Segoe UI Symbol"/>
        <family val="1"/>
      </rPr>
      <t>■</t>
    </r>
    <r>
      <rPr>
        <sz val="11"/>
        <rFont val="Century"/>
        <family val="1"/>
      </rPr>
      <t>Share of emissions by purpose</t>
    </r>
    <phoneticPr fontId="28"/>
  </si>
  <si>
    <r>
      <rPr>
        <sz val="11"/>
        <rFont val="ＭＳ 明朝"/>
        <family val="1"/>
        <charset val="128"/>
      </rPr>
      <t>動力他</t>
    </r>
    <r>
      <rPr>
        <vertAlign val="superscript"/>
        <sz val="11"/>
        <rFont val="MS UI Gothic"/>
        <family val="3"/>
        <charset val="128"/>
      </rPr>
      <t>※</t>
    </r>
    <phoneticPr fontId="7"/>
  </si>
  <si>
    <r>
      <rPr>
        <sz val="11"/>
        <rFont val="ＭＳ 明朝"/>
        <family val="1"/>
        <charset val="128"/>
      </rPr>
      <t>※</t>
    </r>
    <r>
      <rPr>
        <sz val="11"/>
        <rFont val="Century"/>
        <family val="1"/>
      </rPr>
      <t xml:space="preserve"> </t>
    </r>
    <r>
      <rPr>
        <sz val="11"/>
        <rFont val="ＭＳ 明朝"/>
        <family val="1"/>
        <charset val="128"/>
      </rPr>
      <t>電気を使用し、他の用途に含まれないものが含まれる。例：照明、冷蔵庫、掃除機、テレビなど。</t>
    </r>
    <phoneticPr fontId="7"/>
  </si>
  <si>
    <t>*Power, etc: Includes lighting, refrigerators, vacuum cleaners, and TVs which use electricity, and which are not included in other uses.</t>
    <phoneticPr fontId="7"/>
  </si>
  <si>
    <r>
      <rPr>
        <b/>
        <sz val="16"/>
        <rFont val="ＭＳ Ｐゴシック"/>
        <family val="3"/>
        <charset val="128"/>
      </rPr>
      <t>家庭における</t>
    </r>
    <r>
      <rPr>
        <b/>
        <sz val="16"/>
        <rFont val="Century"/>
        <family val="1"/>
      </rPr>
      <t>CO</t>
    </r>
    <r>
      <rPr>
        <b/>
        <vertAlign val="subscript"/>
        <sz val="16"/>
        <rFont val="Century"/>
        <family val="1"/>
      </rPr>
      <t xml:space="preserve">2 </t>
    </r>
    <r>
      <rPr>
        <b/>
        <sz val="16"/>
        <rFont val="ＭＳ Ｐゴシック"/>
        <family val="3"/>
        <charset val="128"/>
      </rPr>
      <t>排出量（一人あたり）</t>
    </r>
    <phoneticPr fontId="7"/>
  </si>
  <si>
    <r>
      <t>Household CO</t>
    </r>
    <r>
      <rPr>
        <b/>
        <vertAlign val="subscript"/>
        <sz val="16"/>
        <rFont val="Century"/>
        <family val="1"/>
      </rPr>
      <t>2</t>
    </r>
    <r>
      <rPr>
        <b/>
        <sz val="16"/>
        <rFont val="Century"/>
        <family val="1"/>
      </rPr>
      <t xml:space="preserve"> emissions
(per capita)</t>
    </r>
    <phoneticPr fontId="7"/>
  </si>
  <si>
    <r>
      <rPr>
        <sz val="11"/>
        <rFont val="Segoe UI Symbol"/>
        <family val="1"/>
      </rPr>
      <t>■</t>
    </r>
    <r>
      <rPr>
        <sz val="11"/>
        <rFont val="ＭＳ 明朝"/>
        <family val="1"/>
        <charset val="128"/>
      </rPr>
      <t>人口　</t>
    </r>
    <r>
      <rPr>
        <sz val="11"/>
        <rFont val="Century"/>
        <family val="1"/>
      </rPr>
      <t>[</t>
    </r>
    <r>
      <rPr>
        <sz val="11"/>
        <rFont val="ＭＳ 明朝"/>
        <family val="1"/>
        <charset val="128"/>
      </rPr>
      <t>千人</t>
    </r>
    <r>
      <rPr>
        <sz val="11"/>
        <rFont val="Century"/>
        <family val="1"/>
      </rPr>
      <t>]</t>
    </r>
    <rPh sb="1" eb="3">
      <t>ジンコウ</t>
    </rPh>
    <rPh sb="6" eb="7">
      <t>ニン</t>
    </rPh>
    <phoneticPr fontId="7"/>
  </si>
  <si>
    <r>
      <rPr>
        <sz val="11"/>
        <rFont val="ＭＳ Ｐ明朝"/>
        <family val="1"/>
        <charset val="128"/>
      </rPr>
      <t>■</t>
    </r>
    <r>
      <rPr>
        <sz val="11"/>
        <rFont val="Century"/>
        <family val="1"/>
      </rPr>
      <t>Population [thousand]</t>
    </r>
    <phoneticPr fontId="7"/>
  </si>
  <si>
    <r>
      <rPr>
        <sz val="11"/>
        <rFont val="ＭＳ 明朝"/>
        <family val="1"/>
        <charset val="128"/>
      </rPr>
      <t>人口</t>
    </r>
    <rPh sb="0" eb="2">
      <t>ジンコウ</t>
    </rPh>
    <phoneticPr fontId="7"/>
  </si>
  <si>
    <t xml:space="preserve">Population </t>
    <phoneticPr fontId="7"/>
  </si>
  <si>
    <r>
      <rPr>
        <sz val="11"/>
        <rFont val="ＭＳ 明朝"/>
        <family val="1"/>
        <charset val="128"/>
      </rPr>
      <t>出典：</t>
    </r>
    <r>
      <rPr>
        <sz val="11"/>
        <rFont val="Century"/>
        <family val="1"/>
      </rPr>
      <t>1990, 1995, 2000, 2005, 2010, 2015, 2020</t>
    </r>
    <r>
      <rPr>
        <sz val="11"/>
        <rFont val="ＭＳ 明朝"/>
        <family val="1"/>
        <charset val="128"/>
      </rPr>
      <t>：国勢調査（</t>
    </r>
    <r>
      <rPr>
        <sz val="11"/>
        <rFont val="Century"/>
        <family val="1"/>
      </rPr>
      <t>10/1</t>
    </r>
    <r>
      <rPr>
        <sz val="11"/>
        <rFont val="ＭＳ 明朝"/>
        <family val="1"/>
        <charset val="128"/>
      </rPr>
      <t>時点人口）、それ以外：人口推計年報（</t>
    </r>
    <r>
      <rPr>
        <sz val="11"/>
        <rFont val="Century"/>
        <family val="1"/>
      </rPr>
      <t>10/1</t>
    </r>
    <r>
      <rPr>
        <sz val="11"/>
        <rFont val="ＭＳ 明朝"/>
        <family val="1"/>
        <charset val="128"/>
      </rPr>
      <t>時点人口）</t>
    </r>
    <rPh sb="0" eb="2">
      <t>シュッテン</t>
    </rPh>
    <rPh sb="61" eb="63">
      <t>イガイ</t>
    </rPh>
    <phoneticPr fontId="7"/>
  </si>
  <si>
    <t>Data Source: 1990, 1995, 2000, 2005, 2010, 2015, 2020 : Population Census (at 1st Oct.), Other: Year Book of Population Estimated (at 1st Oct.)</t>
    <phoneticPr fontId="7"/>
  </si>
  <si>
    <t xml:space="preserve"> </t>
    <phoneticPr fontId="7"/>
  </si>
  <si>
    <r>
      <rPr>
        <sz val="11"/>
        <rFont val="Segoe UI Symbol"/>
        <family val="1"/>
      </rPr>
      <t>■</t>
    </r>
    <r>
      <rPr>
        <sz val="11"/>
        <rFont val="ＭＳ 明朝"/>
        <family val="1"/>
        <charset val="128"/>
      </rPr>
      <t>燃料種別内訳</t>
    </r>
    <r>
      <rPr>
        <sz val="11"/>
        <rFont val="Century"/>
        <family val="1"/>
      </rPr>
      <t xml:space="preserve"> [kg-CO</t>
    </r>
    <r>
      <rPr>
        <vertAlign val="subscript"/>
        <sz val="11"/>
        <rFont val="Century"/>
        <family val="1"/>
      </rPr>
      <t>2</t>
    </r>
    <r>
      <rPr>
        <sz val="11"/>
        <rFont val="Century"/>
        <family val="1"/>
      </rPr>
      <t>/</t>
    </r>
    <r>
      <rPr>
        <sz val="11"/>
        <rFont val="ＭＳ 明朝"/>
        <family val="1"/>
        <charset val="128"/>
      </rPr>
      <t>人</t>
    </r>
    <r>
      <rPr>
        <sz val="11"/>
        <rFont val="Century"/>
        <family val="1"/>
      </rPr>
      <t>]</t>
    </r>
    <rPh sb="1" eb="3">
      <t>ネンリョウ</t>
    </rPh>
    <rPh sb="3" eb="5">
      <t>シュベツ</t>
    </rPh>
    <rPh sb="5" eb="7">
      <t>ウチワケ</t>
    </rPh>
    <phoneticPr fontId="28"/>
  </si>
  <si>
    <t>Total</t>
    <phoneticPr fontId="7"/>
  </si>
  <si>
    <t>ごみ処理</t>
  </si>
  <si>
    <r>
      <rPr>
        <sz val="11"/>
        <rFont val="ＭＳ 明朝"/>
        <family val="1"/>
        <charset val="128"/>
      </rPr>
      <t>■燃料種別割合</t>
    </r>
    <rPh sb="1" eb="3">
      <t>ネンリョウ</t>
    </rPh>
    <rPh sb="3" eb="5">
      <t>シュベツ</t>
    </rPh>
    <rPh sb="5" eb="7">
      <t>ワリアイ</t>
    </rPh>
    <phoneticPr fontId="28"/>
  </si>
  <si>
    <r>
      <rPr>
        <sz val="11"/>
        <rFont val="ＭＳ 明朝"/>
        <family val="1"/>
        <charset val="128"/>
      </rPr>
      <t>■用途別排出量　</t>
    </r>
    <r>
      <rPr>
        <sz val="11"/>
        <rFont val="Century"/>
        <family val="1"/>
      </rPr>
      <t>[kg-CO</t>
    </r>
    <r>
      <rPr>
        <vertAlign val="subscript"/>
        <sz val="11"/>
        <rFont val="Century"/>
        <family val="1"/>
      </rPr>
      <t>2</t>
    </r>
    <r>
      <rPr>
        <sz val="11"/>
        <rFont val="Century"/>
        <family val="1"/>
      </rPr>
      <t>/</t>
    </r>
    <r>
      <rPr>
        <sz val="11"/>
        <rFont val="ＭＳ 明朝"/>
        <family val="1"/>
        <charset val="128"/>
      </rPr>
      <t>人</t>
    </r>
    <r>
      <rPr>
        <sz val="11"/>
        <rFont val="Century"/>
        <family val="1"/>
      </rPr>
      <t>]</t>
    </r>
    <phoneticPr fontId="7"/>
  </si>
  <si>
    <r>
      <rPr>
        <sz val="11"/>
        <rFont val="ＭＳ Ｐ明朝"/>
        <family val="1"/>
        <charset val="128"/>
      </rPr>
      <t>■</t>
    </r>
    <r>
      <rPr>
        <sz val="11"/>
        <rFont val="Century"/>
        <family val="1"/>
      </rPr>
      <t>Emissions by purpose [kg CO</t>
    </r>
    <r>
      <rPr>
        <vertAlign val="subscript"/>
        <sz val="11"/>
        <rFont val="Century"/>
        <family val="1"/>
      </rPr>
      <t>2</t>
    </r>
    <r>
      <rPr>
        <sz val="11"/>
        <rFont val="Century"/>
        <family val="1"/>
      </rPr>
      <t>/capita]</t>
    </r>
    <phoneticPr fontId="28"/>
  </si>
  <si>
    <r>
      <rPr>
        <sz val="11"/>
        <rFont val="ＭＳ Ｐ明朝"/>
        <family val="1"/>
        <charset val="128"/>
      </rPr>
      <t>■</t>
    </r>
    <r>
      <rPr>
        <sz val="11"/>
        <rFont val="Century"/>
        <family val="1"/>
      </rPr>
      <t>Share of emissions by purpose</t>
    </r>
    <phoneticPr fontId="28"/>
  </si>
  <si>
    <r>
      <rPr>
        <sz val="11"/>
        <rFont val="ＭＳ 明朝"/>
        <family val="1"/>
        <charset val="128"/>
      </rPr>
      <t>※電気を使用し、他の用途に含まれないものが含まれる。例：照明、冷蔵庫、掃除機、テレビなど。</t>
    </r>
    <phoneticPr fontId="7"/>
  </si>
  <si>
    <t>月</t>
    <rPh sb="0" eb="1">
      <t>ツキ</t>
    </rPh>
    <phoneticPr fontId="1"/>
  </si>
  <si>
    <r>
      <rPr>
        <sz val="11"/>
        <rFont val="Segoe UI Symbol"/>
        <family val="1"/>
      </rPr>
      <t>■</t>
    </r>
    <r>
      <rPr>
        <sz val="11"/>
        <rFont val="Century"/>
        <family val="1"/>
      </rPr>
      <t>Emissions by fuel type [kg CO</t>
    </r>
    <r>
      <rPr>
        <vertAlign val="subscript"/>
        <sz val="11"/>
        <rFont val="Century"/>
        <family val="1"/>
      </rPr>
      <t>2</t>
    </r>
    <r>
      <rPr>
        <sz val="11"/>
        <rFont val="Century"/>
        <family val="1"/>
      </rPr>
      <t>/capita]</t>
    </r>
    <phoneticPr fontId="28"/>
  </si>
  <si>
    <t>　2020年度の一人当たりのごみの排出量（0.901㎏/日*365日）「一般廃棄物の排出及び処理状況等（令和２年度）について（https://www.env.go.jp/press/110813.html）」から算定</t>
    <rPh sb="5" eb="7">
      <t>ネンド</t>
    </rPh>
    <rPh sb="28" eb="29">
      <t>ヒ</t>
    </rPh>
    <rPh sb="33" eb="34">
      <t>ヒ</t>
    </rPh>
    <rPh sb="106" eb="108">
      <t>サンテイ</t>
    </rPh>
    <phoneticPr fontId="3"/>
  </si>
  <si>
    <t>⑤「国立環境研究所　温室効果ガスインベントリオフィス」で公表されているごみ処理に係る、2020年度の一人当たりのCO2排出量（70kg）と、</t>
    <rPh sb="37" eb="39">
      <t>ショリ</t>
    </rPh>
    <rPh sb="40" eb="41">
      <t>カカ</t>
    </rPh>
    <rPh sb="47" eb="49">
      <t>ネンド</t>
    </rPh>
    <rPh sb="50" eb="53">
      <t>ヒトリア</t>
    </rPh>
    <rPh sb="59" eb="62">
      <t>ハイシュツリョウ</t>
    </rPh>
    <phoneticPr fontId="3"/>
  </si>
  <si>
    <t>⑤</t>
    <phoneticPr fontId="3"/>
  </si>
  <si>
    <t>出典</t>
    <rPh sb="0" eb="2">
      <t>シュッテン</t>
    </rPh>
    <phoneticPr fontId="3"/>
  </si>
  <si>
    <t>CO2排出係数は必要に応じて、最新のものに変更ください。</t>
    <rPh sb="3" eb="7">
      <t>ハイシュツケイスウ</t>
    </rPh>
    <rPh sb="8" eb="10">
      <t>ヒツヨウ</t>
    </rPh>
    <rPh sb="11" eb="12">
      <t>オウ</t>
    </rPh>
    <rPh sb="15" eb="17">
      <t>サイシン</t>
    </rPh>
    <rPh sb="21" eb="23">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</si>
</sst>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月&quot;"/>
    <numFmt numFmtId="177" formatCode="#,##0.0000_);[Red]\(#,##0.0000\)"/>
    <numFmt numFmtId="178" formatCode="#,##0_);[Red]\(#,##0\)"/>
    <numFmt numFmtId="179" formatCode="#,##0.0_);[Red]\(#,##0.0\)"/>
    <numFmt numFmtId="180" formatCode="0.0%"/>
    <numFmt numFmtId="181" formatCode="#,##0.00_);[Red]\(#,##0.00\)"/>
  </numFmts>
  <fonts count="33">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10"/>
      <name val="HGPｺﾞｼｯｸE"/>
      <family val="3"/>
      <charset val="128"/>
    </font>
    <font>
      <sz val="12"/>
      <name val="HGPｺﾞｼｯｸE"/>
      <family val="3"/>
      <charset val="128"/>
    </font>
    <font>
      <sz val="6"/>
      <name val="ＭＳ Ｐゴシック"/>
      <family val="3"/>
      <charset val="128"/>
    </font>
    <font>
      <sz val="9"/>
      <name val="HGPｺﾞｼｯｸE"/>
      <family val="3"/>
      <charset val="128"/>
    </font>
    <font>
      <sz val="11"/>
      <color theme="1"/>
      <name val="ＭＳ Ｐゴシック"/>
      <family val="2"/>
      <charset val="128"/>
      <scheme val="minor"/>
    </font>
    <font>
      <sz val="18"/>
      <name val="ＭＳ ゴシック"/>
      <family val="3"/>
      <charset val="128"/>
    </font>
    <font>
      <sz val="11"/>
      <name val="ＭＳ ゴシック"/>
      <family val="3"/>
      <charset val="128"/>
    </font>
    <font>
      <sz val="10"/>
      <name val="ＭＳ ゴシック"/>
      <family val="3"/>
      <charset val="128"/>
    </font>
    <font>
      <sz val="10"/>
      <color indexed="17"/>
      <name val="ＭＳ ゴシック"/>
      <family val="3"/>
      <charset val="128"/>
    </font>
    <font>
      <sz val="10"/>
      <color indexed="43"/>
      <name val="ＭＳ ゴシック"/>
      <family val="3"/>
      <charset val="128"/>
    </font>
    <font>
      <sz val="10"/>
      <name val="ＭＳ 明朝"/>
      <family val="1"/>
      <charset val="128"/>
    </font>
    <font>
      <sz val="11"/>
      <name val="Century"/>
      <family val="1"/>
    </font>
    <font>
      <b/>
      <sz val="16"/>
      <name val="Century"/>
      <family val="3"/>
      <charset val="128"/>
    </font>
    <font>
      <b/>
      <sz val="16"/>
      <name val="ＭＳ Ｐゴシック"/>
      <family val="3"/>
      <charset val="128"/>
    </font>
    <font>
      <b/>
      <sz val="16"/>
      <name val="Century"/>
      <family val="1"/>
    </font>
    <font>
      <b/>
      <vertAlign val="subscript"/>
      <sz val="16"/>
      <name val="Century"/>
      <family val="1"/>
    </font>
    <font>
      <sz val="12"/>
      <name val="細明朝体"/>
      <family val="3"/>
      <charset val="128"/>
    </font>
    <font>
      <b/>
      <sz val="12"/>
      <name val="Century"/>
      <family val="1"/>
    </font>
    <font>
      <b/>
      <sz val="11"/>
      <name val="Century"/>
      <family val="1"/>
    </font>
    <font>
      <sz val="11"/>
      <name val="Segoe UI Symbol"/>
      <family val="1"/>
    </font>
    <font>
      <sz val="11"/>
      <name val="ＭＳ Ｐ明朝"/>
      <family val="1"/>
      <charset val="128"/>
    </font>
    <font>
      <sz val="11"/>
      <name val="Century"/>
      <family val="1"/>
      <charset val="128"/>
    </font>
    <font>
      <vertAlign val="subscript"/>
      <sz val="11"/>
      <name val="Century"/>
      <family val="1"/>
    </font>
    <font>
      <sz val="6"/>
      <name val="ＭＳ Ｐ明朝"/>
      <family val="1"/>
      <charset val="128"/>
    </font>
    <font>
      <sz val="11"/>
      <name val="Century"/>
      <family val="3"/>
    </font>
    <font>
      <sz val="11"/>
      <name val="Segoe UI Symbol"/>
      <family val="3"/>
    </font>
    <font>
      <vertAlign val="superscript"/>
      <sz val="11"/>
      <name val="ＭＳ 明朝"/>
      <family val="1"/>
      <charset val="128"/>
    </font>
    <font>
      <vertAlign val="superscript"/>
      <sz val="11"/>
      <name val="MS UI Gothic"/>
      <family val="3"/>
      <charset val="128"/>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CCFFCC"/>
        <bgColor indexed="64"/>
      </patternFill>
    </fill>
    <fill>
      <patternFill patternType="solid">
        <fgColor rgb="FFCCFFCC"/>
        <bgColor indexed="44"/>
      </patternFill>
    </fill>
    <fill>
      <patternFill patternType="solid">
        <fgColor theme="0"/>
        <bgColor indexed="44"/>
      </patternFill>
    </fill>
    <fill>
      <patternFill patternType="solid">
        <fgColor indexed="9"/>
        <bgColor indexed="44"/>
      </patternFill>
    </fill>
    <fill>
      <patternFill patternType="solid">
        <fgColor indexed="9"/>
        <bgColor theme="0"/>
      </patternFill>
    </fill>
    <fill>
      <patternFill patternType="solid">
        <fgColor rgb="FFFFFFFF"/>
        <bgColor indexed="64"/>
      </patternFill>
    </fill>
    <fill>
      <patternFill patternType="solid">
        <fgColor rgb="FFFFFF99"/>
        <bgColor indexed="64"/>
      </patternFill>
    </fill>
  </fills>
  <borders count="37">
    <border>
      <left/>
      <right/>
      <top/>
      <bottom/>
      <diagonal/>
    </border>
    <border>
      <left style="thick">
        <color indexed="57"/>
      </left>
      <right/>
      <top style="thick">
        <color indexed="57"/>
      </top>
      <bottom/>
      <diagonal/>
    </border>
    <border>
      <left/>
      <right/>
      <top style="thick">
        <color indexed="57"/>
      </top>
      <bottom/>
      <diagonal/>
    </border>
    <border>
      <left/>
      <right style="thick">
        <color indexed="57"/>
      </right>
      <top style="thick">
        <color indexed="57"/>
      </top>
      <bottom/>
      <diagonal/>
    </border>
    <border>
      <left style="thick">
        <color indexed="57"/>
      </left>
      <right/>
      <top/>
      <bottom/>
      <diagonal/>
    </border>
    <border>
      <left/>
      <right style="thick">
        <color indexed="57"/>
      </right>
      <top/>
      <bottom/>
      <diagonal/>
    </border>
    <border>
      <left style="thin">
        <color indexed="64"/>
      </left>
      <right style="thin">
        <color indexed="64"/>
      </right>
      <top style="thin">
        <color indexed="64"/>
      </top>
      <bottom style="thin">
        <color indexed="64"/>
      </bottom>
      <diagonal/>
    </border>
    <border>
      <left style="thick">
        <color indexed="57"/>
      </left>
      <right/>
      <top/>
      <bottom style="thick">
        <color indexed="57"/>
      </bottom>
      <diagonal/>
    </border>
    <border>
      <left/>
      <right/>
      <top/>
      <bottom style="thick">
        <color indexed="57"/>
      </bottom>
      <diagonal/>
    </border>
    <border>
      <left/>
      <right style="thick">
        <color indexed="57"/>
      </right>
      <top/>
      <bottom style="thick">
        <color indexed="57"/>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9">
    <xf numFmtId="0" fontId="0" fillId="0" borderId="0">
      <alignment vertical="center"/>
    </xf>
    <xf numFmtId="0" fontId="2" fillId="0" borderId="0"/>
    <xf numFmtId="38" fontId="4" fillId="0" borderId="0" applyFont="0" applyFill="0" applyBorder="0" applyAlignment="0" applyProtection="0"/>
    <xf numFmtId="0" fontId="4" fillId="0" borderId="0"/>
    <xf numFmtId="38" fontId="9" fillId="0" borderId="0" applyFont="0" applyFill="0" applyBorder="0" applyAlignment="0" applyProtection="0">
      <alignment vertical="center"/>
    </xf>
    <xf numFmtId="0" fontId="15" fillId="0" borderId="0"/>
    <xf numFmtId="0" fontId="21" fillId="0" borderId="0"/>
    <xf numFmtId="0" fontId="15" fillId="0" borderId="0"/>
    <xf numFmtId="9" fontId="15" fillId="0" borderId="0" applyFont="0" applyFill="0" applyBorder="0" applyAlignment="0" applyProtection="0"/>
  </cellStyleXfs>
  <cellXfs count="192">
    <xf numFmtId="0" fontId="0" fillId="0" borderId="0" xfId="0">
      <alignment vertical="center"/>
    </xf>
    <xf numFmtId="0" fontId="5" fillId="0" borderId="0" xfId="3" applyFont="1"/>
    <xf numFmtId="0" fontId="5" fillId="0" borderId="0" xfId="3" applyFont="1" applyAlignment="1">
      <alignment horizontal="center"/>
    </xf>
    <xf numFmtId="0" fontId="5" fillId="0" borderId="1" xfId="3" applyFont="1" applyBorder="1"/>
    <xf numFmtId="0" fontId="5" fillId="0" borderId="2" xfId="3" applyFont="1" applyBorder="1"/>
    <xf numFmtId="0" fontId="5" fillId="0" borderId="3" xfId="3" applyFont="1" applyBorder="1"/>
    <xf numFmtId="0" fontId="5" fillId="0" borderId="4" xfId="3" applyFont="1" applyBorder="1"/>
    <xf numFmtId="0" fontId="6" fillId="0" borderId="5" xfId="3" applyFont="1" applyBorder="1" applyAlignment="1">
      <alignment horizontal="center"/>
    </xf>
    <xf numFmtId="0" fontId="5" fillId="0" borderId="5" xfId="3" applyFont="1" applyBorder="1"/>
    <xf numFmtId="0" fontId="5" fillId="0" borderId="0" xfId="3" applyFont="1" applyAlignment="1">
      <alignment horizontal="right"/>
    </xf>
    <xf numFmtId="0" fontId="5" fillId="0" borderId="5" xfId="3" applyFont="1" applyBorder="1" applyAlignment="1">
      <alignment horizontal="right"/>
    </xf>
    <xf numFmtId="0" fontId="5" fillId="0" borderId="6" xfId="3" applyFont="1" applyBorder="1" applyAlignment="1">
      <alignment horizontal="center"/>
    </xf>
    <xf numFmtId="176" fontId="5" fillId="0" borderId="5" xfId="3" applyNumberFormat="1" applyFont="1" applyBorder="1" applyAlignment="1">
      <alignment horizontal="center"/>
    </xf>
    <xf numFmtId="176" fontId="5" fillId="0" borderId="0" xfId="3" applyNumberFormat="1" applyFont="1" applyAlignment="1">
      <alignment horizontal="center"/>
    </xf>
    <xf numFmtId="1" fontId="5" fillId="0" borderId="5" xfId="3" applyNumberFormat="1" applyFont="1" applyBorder="1"/>
    <xf numFmtId="1" fontId="5" fillId="0" borderId="0" xfId="3" applyNumberFormat="1" applyFont="1"/>
    <xf numFmtId="1" fontId="5" fillId="0" borderId="4" xfId="3" applyNumberFormat="1" applyFont="1" applyBorder="1"/>
    <xf numFmtId="0" fontId="5" fillId="0" borderId="8" xfId="3" applyFont="1" applyBorder="1"/>
    <xf numFmtId="0" fontId="5" fillId="0" borderId="8" xfId="3" applyFont="1" applyBorder="1" applyAlignment="1">
      <alignment horizontal="center"/>
    </xf>
    <xf numFmtId="1" fontId="5" fillId="0" borderId="8" xfId="3" applyNumberFormat="1" applyFont="1" applyBorder="1"/>
    <xf numFmtId="1" fontId="5" fillId="0" borderId="9" xfId="3" applyNumberFormat="1" applyFont="1" applyBorder="1"/>
    <xf numFmtId="1" fontId="5" fillId="0" borderId="7" xfId="3" applyNumberFormat="1" applyFont="1" applyBorder="1"/>
    <xf numFmtId="0" fontId="5" fillId="0" borderId="9" xfId="3" applyFont="1" applyBorder="1"/>
    <xf numFmtId="0" fontId="8" fillId="0" borderId="0" xfId="3" applyFont="1"/>
    <xf numFmtId="0" fontId="8" fillId="0" borderId="0" xfId="3" applyFont="1" applyAlignment="1">
      <alignment horizontal="center"/>
    </xf>
    <xf numFmtId="1" fontId="8" fillId="0" borderId="0" xfId="3" applyNumberFormat="1" applyFont="1"/>
    <xf numFmtId="0" fontId="6" fillId="0" borderId="0" xfId="3" applyFont="1" applyAlignment="1">
      <alignment horizontal="center"/>
    </xf>
    <xf numFmtId="0" fontId="10" fillId="0" borderId="0" xfId="1" quotePrefix="1" applyFont="1" applyBorder="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11" fillId="2" borderId="6" xfId="1" applyFont="1" applyFill="1" applyBorder="1" applyAlignment="1" applyProtection="1">
      <alignment vertical="center"/>
      <protection locked="0"/>
    </xf>
    <xf numFmtId="0" fontId="11" fillId="0" borderId="0" xfId="1" quotePrefix="1" applyFont="1" applyAlignment="1">
      <alignment horizontal="left" vertical="center"/>
    </xf>
    <xf numFmtId="0" fontId="11" fillId="0" borderId="18" xfId="1" applyFont="1" applyFill="1" applyBorder="1" applyAlignment="1">
      <alignment vertical="center"/>
    </xf>
    <xf numFmtId="0" fontId="11" fillId="0" borderId="11"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6" xfId="1" quotePrefix="1" applyFont="1" applyFill="1" applyBorder="1" applyAlignment="1">
      <alignment horizontal="left" vertical="center"/>
    </xf>
    <xf numFmtId="0" fontId="11" fillId="0" borderId="6" xfId="1" applyFont="1" applyFill="1" applyBorder="1" applyAlignment="1">
      <alignment horizontal="left" vertical="center"/>
    </xf>
    <xf numFmtId="0" fontId="12" fillId="0" borderId="0" xfId="1" applyFont="1" applyAlignment="1">
      <alignment vertical="center"/>
    </xf>
    <xf numFmtId="0" fontId="13" fillId="0" borderId="0" xfId="1" quotePrefix="1" applyFont="1" applyAlignment="1">
      <alignment horizontal="left" vertical="center"/>
    </xf>
    <xf numFmtId="0" fontId="11" fillId="0" borderId="0" xfId="1" applyFont="1" applyBorder="1" applyAlignment="1">
      <alignment horizontal="left" vertical="center"/>
    </xf>
    <xf numFmtId="0" fontId="11" fillId="0" borderId="21" xfId="1" applyFont="1" applyFill="1" applyBorder="1" applyAlignment="1">
      <alignment horizontal="center" vertical="center"/>
    </xf>
    <xf numFmtId="0" fontId="11" fillId="0" borderId="21" xfId="1" applyFont="1" applyFill="1" applyBorder="1" applyAlignment="1">
      <alignment vertical="center" shrinkToFit="1"/>
    </xf>
    <xf numFmtId="2" fontId="11" fillId="0" borderId="21" xfId="1" applyNumberFormat="1" applyFont="1" applyFill="1" applyBorder="1" applyAlignment="1">
      <alignment horizontal="center" vertical="center"/>
    </xf>
    <xf numFmtId="0" fontId="11" fillId="0" borderId="22"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0" borderId="23" xfId="1" applyFont="1" applyFill="1" applyBorder="1" applyAlignment="1">
      <alignment horizontal="center" vertical="center"/>
    </xf>
    <xf numFmtId="2" fontId="11" fillId="0" borderId="23" xfId="1" applyNumberFormat="1" applyFont="1" applyFill="1" applyBorder="1" applyAlignment="1">
      <alignment horizontal="center" vertical="center"/>
    </xf>
    <xf numFmtId="38" fontId="5" fillId="0" borderId="6" xfId="3" applyNumberFormat="1" applyFont="1" applyBorder="1"/>
    <xf numFmtId="38" fontId="5" fillId="0" borderId="0" xfId="3" applyNumberFormat="1" applyFont="1" applyAlignment="1">
      <alignment horizontal="center"/>
    </xf>
    <xf numFmtId="1" fontId="5" fillId="0" borderId="0" xfId="3" applyNumberFormat="1" applyFont="1" applyBorder="1"/>
    <xf numFmtId="0" fontId="5" fillId="0" borderId="0" xfId="3" applyFont="1" applyBorder="1"/>
    <xf numFmtId="0" fontId="5" fillId="0" borderId="20" xfId="3" applyFont="1" applyBorder="1"/>
    <xf numFmtId="0" fontId="16" fillId="3" borderId="0" xfId="5" applyFont="1" applyFill="1"/>
    <xf numFmtId="0" fontId="16" fillId="4" borderId="0" xfId="5" applyFont="1" applyFill="1"/>
    <xf numFmtId="0" fontId="19" fillId="4" borderId="0" xfId="5" applyFont="1" applyFill="1" applyAlignment="1">
      <alignment vertical="top" wrapText="1"/>
    </xf>
    <xf numFmtId="177" fontId="16" fillId="4" borderId="0" xfId="5" applyNumberFormat="1" applyFont="1" applyFill="1"/>
    <xf numFmtId="0" fontId="22" fillId="4" borderId="0" xfId="6" applyFont="1" applyFill="1" applyAlignment="1">
      <alignment vertical="center"/>
    </xf>
    <xf numFmtId="0" fontId="23" fillId="4" borderId="0" xfId="6" applyFont="1" applyFill="1" applyAlignment="1">
      <alignment horizontal="left" vertical="center"/>
    </xf>
    <xf numFmtId="0" fontId="19" fillId="4" borderId="0" xfId="5" applyFont="1" applyFill="1" applyAlignment="1">
      <alignment horizontal="left" vertical="top" wrapText="1"/>
    </xf>
    <xf numFmtId="0" fontId="16" fillId="5" borderId="10" xfId="5" applyFont="1" applyFill="1" applyBorder="1"/>
    <xf numFmtId="0" fontId="16" fillId="5" borderId="28" xfId="5" applyFont="1" applyFill="1" applyBorder="1"/>
    <xf numFmtId="0" fontId="16" fillId="5" borderId="6" xfId="5" applyFont="1" applyFill="1" applyBorder="1" applyAlignment="1">
      <alignment horizontal="center"/>
    </xf>
    <xf numFmtId="0" fontId="16" fillId="4" borderId="10" xfId="5" applyFont="1" applyFill="1" applyBorder="1"/>
    <xf numFmtId="0" fontId="16" fillId="4" borderId="28" xfId="5" applyFont="1" applyFill="1" applyBorder="1"/>
    <xf numFmtId="38" fontId="16" fillId="4" borderId="6" xfId="5" applyNumberFormat="1" applyFont="1" applyFill="1" applyBorder="1"/>
    <xf numFmtId="0" fontId="2" fillId="4" borderId="0" xfId="5" applyFont="1" applyFill="1" applyAlignment="1">
      <alignment vertical="top" wrapText="1"/>
    </xf>
    <xf numFmtId="0" fontId="26" fillId="4" borderId="0" xfId="5" applyFont="1" applyFill="1"/>
    <xf numFmtId="0" fontId="16" fillId="4" borderId="0" xfId="7" applyFont="1" applyFill="1"/>
    <xf numFmtId="0" fontId="16" fillId="3" borderId="0" xfId="5" applyFont="1" applyFill="1" applyAlignment="1">
      <alignment vertical="center"/>
    </xf>
    <xf numFmtId="0" fontId="16" fillId="4" borderId="0" xfId="5" applyFont="1" applyFill="1" applyAlignment="1">
      <alignment vertical="center"/>
    </xf>
    <xf numFmtId="0" fontId="16" fillId="6" borderId="29" xfId="5" applyFont="1" applyFill="1" applyBorder="1" applyAlignment="1">
      <alignment vertical="center"/>
    </xf>
    <xf numFmtId="0" fontId="16" fillId="7" borderId="28" xfId="5" applyFont="1" applyFill="1" applyBorder="1" applyAlignment="1">
      <alignment vertical="center"/>
    </xf>
    <xf numFmtId="0" fontId="16" fillId="8" borderId="0" xfId="5" applyFont="1" applyFill="1" applyAlignment="1">
      <alignment vertical="center"/>
    </xf>
    <xf numFmtId="0" fontId="16" fillId="6" borderId="29" xfId="5" applyFont="1" applyFill="1" applyBorder="1"/>
    <xf numFmtId="0" fontId="16" fillId="6" borderId="20" xfId="5" applyFont="1" applyFill="1" applyBorder="1"/>
    <xf numFmtId="178" fontId="16" fillId="6" borderId="6" xfId="5" applyNumberFormat="1" applyFont="1" applyFill="1" applyBorder="1" applyAlignment="1">
      <alignment vertical="center"/>
    </xf>
    <xf numFmtId="0" fontId="16" fillId="6" borderId="30" xfId="5" applyFont="1" applyFill="1" applyBorder="1" applyAlignment="1">
      <alignment vertical="center"/>
    </xf>
    <xf numFmtId="0" fontId="16" fillId="9" borderId="29" xfId="5" applyFont="1" applyFill="1" applyBorder="1" applyAlignment="1">
      <alignment vertical="center"/>
    </xf>
    <xf numFmtId="0" fontId="16" fillId="8" borderId="30" xfId="5" applyFont="1" applyFill="1" applyBorder="1" applyAlignment="1">
      <alignment vertical="center"/>
    </xf>
    <xf numFmtId="0" fontId="16" fillId="6" borderId="30" xfId="5" applyFont="1" applyFill="1" applyBorder="1"/>
    <xf numFmtId="0" fontId="16" fillId="4" borderId="29" xfId="5" applyFont="1" applyFill="1" applyBorder="1"/>
    <xf numFmtId="179" fontId="16" fillId="10" borderId="6" xfId="5" applyNumberFormat="1" applyFont="1" applyFill="1" applyBorder="1" applyAlignment="1">
      <alignment vertical="center"/>
    </xf>
    <xf numFmtId="179" fontId="16" fillId="0" borderId="6" xfId="5" applyNumberFormat="1" applyFont="1" applyBorder="1" applyAlignment="1">
      <alignment vertical="center"/>
    </xf>
    <xf numFmtId="0" fontId="16" fillId="9" borderId="10" xfId="5" applyFont="1" applyFill="1" applyBorder="1" applyAlignment="1">
      <alignment vertical="center"/>
    </xf>
    <xf numFmtId="0" fontId="16" fillId="4" borderId="6" xfId="5" applyFont="1" applyFill="1" applyBorder="1"/>
    <xf numFmtId="178" fontId="16" fillId="10" borderId="6" xfId="5" applyNumberFormat="1" applyFont="1" applyFill="1" applyBorder="1" applyAlignment="1">
      <alignment vertical="center"/>
    </xf>
    <xf numFmtId="178" fontId="16" fillId="0" borderId="6" xfId="5" applyNumberFormat="1" applyFont="1" applyBorder="1" applyAlignment="1">
      <alignment vertical="center"/>
    </xf>
    <xf numFmtId="0" fontId="16" fillId="9" borderId="30" xfId="5" applyFont="1" applyFill="1" applyBorder="1" applyAlignment="1">
      <alignment vertical="center"/>
    </xf>
    <xf numFmtId="0" fontId="16" fillId="4" borderId="30" xfId="5" applyFont="1" applyFill="1" applyBorder="1"/>
    <xf numFmtId="9" fontId="16" fillId="4" borderId="0" xfId="8" applyFont="1" applyFill="1" applyAlignment="1">
      <alignment vertical="center"/>
    </xf>
    <xf numFmtId="0" fontId="25" fillId="9" borderId="30" xfId="5" applyFont="1" applyFill="1" applyBorder="1" applyAlignment="1">
      <alignment vertical="center"/>
    </xf>
    <xf numFmtId="0" fontId="16" fillId="6" borderId="31" xfId="5" applyFont="1" applyFill="1" applyBorder="1" applyAlignment="1">
      <alignment vertical="center"/>
    </xf>
    <xf numFmtId="0" fontId="16" fillId="4" borderId="10" xfId="5" applyFont="1" applyFill="1" applyBorder="1" applyAlignment="1">
      <alignment vertical="center"/>
    </xf>
    <xf numFmtId="0" fontId="16" fillId="3" borderId="30" xfId="5" applyFont="1" applyFill="1" applyBorder="1" applyAlignment="1">
      <alignment vertical="center"/>
    </xf>
    <xf numFmtId="0" fontId="16" fillId="6" borderId="31" xfId="5" applyFont="1" applyFill="1" applyBorder="1"/>
    <xf numFmtId="178" fontId="16" fillId="4" borderId="0" xfId="5" applyNumberFormat="1" applyFont="1" applyFill="1"/>
    <xf numFmtId="0" fontId="16" fillId="6" borderId="28" xfId="5" applyFont="1" applyFill="1" applyBorder="1" applyAlignment="1">
      <alignment vertical="center"/>
    </xf>
    <xf numFmtId="9" fontId="16" fillId="6" borderId="6" xfId="8" applyFont="1" applyFill="1" applyBorder="1" applyAlignment="1">
      <alignment vertical="center"/>
    </xf>
    <xf numFmtId="0" fontId="16" fillId="4" borderId="29" xfId="5" applyFont="1" applyFill="1" applyBorder="1" applyAlignment="1">
      <alignment vertical="center"/>
    </xf>
    <xf numFmtId="10" fontId="16" fillId="4" borderId="6" xfId="5" applyNumberFormat="1" applyFont="1" applyFill="1" applyBorder="1" applyAlignment="1">
      <alignment vertical="center"/>
    </xf>
    <xf numFmtId="180" fontId="16" fillId="4" borderId="6" xfId="5" applyNumberFormat="1" applyFont="1" applyFill="1" applyBorder="1" applyAlignment="1">
      <alignment vertical="center"/>
    </xf>
    <xf numFmtId="180" fontId="16" fillId="0" borderId="6" xfId="5" applyNumberFormat="1" applyFont="1" applyBorder="1" applyAlignment="1">
      <alignment vertical="center"/>
    </xf>
    <xf numFmtId="0" fontId="16" fillId="4" borderId="6" xfId="5" applyFont="1" applyFill="1" applyBorder="1" applyAlignment="1">
      <alignment vertical="center"/>
    </xf>
    <xf numFmtId="0" fontId="16" fillId="4" borderId="30" xfId="5" applyFont="1" applyFill="1" applyBorder="1" applyAlignment="1">
      <alignment vertical="center"/>
    </xf>
    <xf numFmtId="10" fontId="16" fillId="0" borderId="6" xfId="5" applyNumberFormat="1" applyFont="1" applyBorder="1" applyAlignment="1">
      <alignment vertical="center"/>
    </xf>
    <xf numFmtId="0" fontId="29" fillId="4" borderId="0" xfId="5" applyFont="1" applyFill="1"/>
    <xf numFmtId="0" fontId="16" fillId="4" borderId="29" xfId="7" applyFont="1" applyFill="1" applyBorder="1"/>
    <xf numFmtId="0" fontId="16" fillId="4" borderId="6" xfId="7" applyFont="1" applyFill="1" applyBorder="1"/>
    <xf numFmtId="0" fontId="16" fillId="4" borderId="30" xfId="7" applyFont="1" applyFill="1" applyBorder="1"/>
    <xf numFmtId="0" fontId="2" fillId="3" borderId="30" xfId="5" applyFont="1" applyFill="1" applyBorder="1" applyAlignment="1">
      <alignment vertical="center"/>
    </xf>
    <xf numFmtId="0" fontId="16" fillId="4" borderId="30" xfId="7" applyFont="1" applyFill="1" applyBorder="1" applyAlignment="1">
      <alignment wrapText="1"/>
    </xf>
    <xf numFmtId="9" fontId="16" fillId="6" borderId="6" xfId="5" applyNumberFormat="1" applyFont="1" applyFill="1" applyBorder="1" applyAlignment="1">
      <alignment vertical="center"/>
    </xf>
    <xf numFmtId="0" fontId="26" fillId="4" borderId="30" xfId="5" applyFont="1" applyFill="1" applyBorder="1" applyAlignment="1">
      <alignment vertical="center"/>
    </xf>
    <xf numFmtId="0" fontId="26" fillId="3" borderId="0" xfId="5" applyFont="1" applyFill="1" applyAlignment="1">
      <alignment vertical="center" wrapText="1"/>
    </xf>
    <xf numFmtId="0" fontId="16" fillId="4" borderId="0" xfId="5" applyFont="1" applyFill="1" applyAlignment="1">
      <alignment vertical="center" wrapText="1"/>
    </xf>
    <xf numFmtId="0" fontId="19" fillId="3" borderId="0" xfId="5" applyFont="1" applyFill="1"/>
    <xf numFmtId="0" fontId="19" fillId="3" borderId="0" xfId="5" applyFont="1" applyFill="1" applyAlignment="1">
      <alignment vertical="top"/>
    </xf>
    <xf numFmtId="0" fontId="19" fillId="3" borderId="0" xfId="5" applyFont="1" applyFill="1" applyAlignment="1">
      <alignment horizontal="left" vertical="top" wrapText="1"/>
    </xf>
    <xf numFmtId="0" fontId="16" fillId="4" borderId="28" xfId="5" applyFont="1" applyFill="1" applyBorder="1" applyAlignment="1">
      <alignment vertical="center"/>
    </xf>
    <xf numFmtId="38" fontId="16" fillId="4" borderId="6" xfId="5" applyNumberFormat="1" applyFont="1" applyFill="1" applyBorder="1" applyAlignment="1">
      <alignment vertical="center"/>
    </xf>
    <xf numFmtId="0" fontId="16" fillId="7" borderId="26" xfId="5" applyFont="1" applyFill="1" applyBorder="1" applyAlignment="1">
      <alignment vertical="center"/>
    </xf>
    <xf numFmtId="0" fontId="16" fillId="7" borderId="20" xfId="5" applyFont="1" applyFill="1" applyBorder="1"/>
    <xf numFmtId="0" fontId="16" fillId="9" borderId="24" xfId="5" applyFont="1" applyFill="1" applyBorder="1" applyAlignment="1">
      <alignment vertical="center"/>
    </xf>
    <xf numFmtId="0" fontId="16" fillId="9" borderId="29" xfId="5" applyFont="1" applyFill="1" applyBorder="1"/>
    <xf numFmtId="0" fontId="16" fillId="9" borderId="6" xfId="5" applyFont="1" applyFill="1" applyBorder="1" applyAlignment="1">
      <alignment vertical="center"/>
    </xf>
    <xf numFmtId="0" fontId="16" fillId="9" borderId="10" xfId="5" applyFont="1" applyFill="1" applyBorder="1"/>
    <xf numFmtId="0" fontId="16" fillId="9" borderId="27" xfId="5" applyFont="1" applyFill="1" applyBorder="1" applyAlignment="1">
      <alignment vertical="center"/>
    </xf>
    <xf numFmtId="0" fontId="16" fillId="9" borderId="30" xfId="5" applyFont="1" applyFill="1" applyBorder="1"/>
    <xf numFmtId="181" fontId="16" fillId="10" borderId="6" xfId="5" applyNumberFormat="1" applyFont="1" applyFill="1" applyBorder="1" applyAlignment="1">
      <alignment vertical="center"/>
    </xf>
    <xf numFmtId="181" fontId="16" fillId="0" borderId="6" xfId="5" applyNumberFormat="1" applyFont="1" applyBorder="1" applyAlignment="1">
      <alignment vertical="center"/>
    </xf>
    <xf numFmtId="0" fontId="16" fillId="6" borderId="26" xfId="5" applyFont="1" applyFill="1" applyBorder="1" applyAlignment="1">
      <alignment vertical="center"/>
    </xf>
    <xf numFmtId="180" fontId="16" fillId="6" borderId="6" xfId="8" applyNumberFormat="1" applyFont="1" applyFill="1" applyBorder="1" applyAlignment="1">
      <alignment vertical="center"/>
    </xf>
    <xf numFmtId="0" fontId="16" fillId="4" borderId="24" xfId="5" applyFont="1" applyFill="1" applyBorder="1" applyAlignment="1">
      <alignment vertical="center"/>
    </xf>
    <xf numFmtId="0" fontId="16" fillId="4" borderId="27" xfId="5" applyFont="1" applyFill="1" applyBorder="1" applyAlignment="1">
      <alignment vertical="center"/>
    </xf>
    <xf numFmtId="180" fontId="16" fillId="4" borderId="0" xfId="5" applyNumberFormat="1" applyFont="1" applyFill="1"/>
    <xf numFmtId="0" fontId="16" fillId="11" borderId="29" xfId="7" applyFont="1" applyFill="1" applyBorder="1"/>
    <xf numFmtId="0" fontId="16" fillId="11" borderId="6" xfId="7" applyFont="1" applyFill="1" applyBorder="1"/>
    <xf numFmtId="0" fontId="16" fillId="11" borderId="30" xfId="7" applyFont="1" applyFill="1" applyBorder="1"/>
    <xf numFmtId="0" fontId="2" fillId="3" borderId="27" xfId="5" applyFont="1" applyFill="1" applyBorder="1" applyAlignment="1">
      <alignment vertical="center"/>
    </xf>
    <xf numFmtId="0" fontId="16" fillId="11" borderId="30" xfId="7" applyFont="1" applyFill="1" applyBorder="1" applyAlignment="1">
      <alignment wrapText="1"/>
    </xf>
    <xf numFmtId="0" fontId="16" fillId="11" borderId="6" xfId="5" applyFont="1" applyFill="1" applyBorder="1"/>
    <xf numFmtId="180" fontId="16" fillId="6" borderId="6" xfId="5" applyNumberFormat="1" applyFont="1" applyFill="1" applyBorder="1" applyAlignment="1">
      <alignment vertical="center"/>
    </xf>
    <xf numFmtId="0" fontId="26" fillId="4" borderId="27" xfId="5" applyFont="1" applyFill="1" applyBorder="1" applyAlignment="1">
      <alignment vertical="center"/>
    </xf>
    <xf numFmtId="0" fontId="16" fillId="3" borderId="0" xfId="5" applyFont="1" applyFill="1" applyAlignment="1">
      <alignment wrapText="1"/>
    </xf>
    <xf numFmtId="0" fontId="16" fillId="4" borderId="0" xfId="5" applyFont="1" applyFill="1" applyAlignment="1">
      <alignment wrapText="1"/>
    </xf>
    <xf numFmtId="0" fontId="5" fillId="12" borderId="6" xfId="3" applyFont="1" applyFill="1" applyBorder="1" applyAlignment="1">
      <alignment horizontal="center"/>
    </xf>
    <xf numFmtId="38" fontId="5" fillId="12" borderId="6" xfId="3" applyNumberFormat="1" applyFont="1" applyFill="1" applyBorder="1"/>
    <xf numFmtId="0" fontId="5" fillId="0" borderId="25" xfId="3" applyFont="1" applyFill="1" applyBorder="1" applyAlignment="1">
      <alignment horizontal="center"/>
    </xf>
    <xf numFmtId="1" fontId="5" fillId="0" borderId="25" xfId="3" applyNumberFormat="1" applyFont="1" applyFill="1" applyBorder="1"/>
    <xf numFmtId="0" fontId="5" fillId="0" borderId="32" xfId="3" applyFont="1" applyBorder="1" applyAlignment="1">
      <alignment horizontal="center"/>
    </xf>
    <xf numFmtId="38" fontId="5" fillId="0" borderId="32" xfId="3" applyNumberFormat="1" applyFont="1" applyBorder="1"/>
    <xf numFmtId="0" fontId="5" fillId="0" borderId="6" xfId="3" applyNumberFormat="1" applyFont="1" applyBorder="1" applyAlignment="1">
      <alignment horizontal="center"/>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6" xfId="1" quotePrefix="1" applyFont="1" applyFill="1" applyBorder="1" applyAlignment="1">
      <alignment horizontal="left" vertical="center" shrinkToFit="1"/>
    </xf>
    <xf numFmtId="0" fontId="11" fillId="0" borderId="10" xfId="1" applyFont="1" applyFill="1" applyBorder="1" applyAlignment="1">
      <alignment vertical="center" shrinkToFit="1"/>
    </xf>
    <xf numFmtId="0" fontId="11" fillId="0" borderId="6"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0" xfId="1" quotePrefix="1" applyFont="1" applyFill="1" applyBorder="1" applyAlignment="1">
      <alignment horizontal="center" vertical="center" wrapText="1"/>
    </xf>
    <xf numFmtId="0" fontId="11" fillId="0" borderId="21" xfId="1" quotePrefix="1" applyFont="1" applyFill="1" applyBorder="1" applyAlignment="1">
      <alignment horizontal="center" vertical="center" wrapText="1"/>
    </xf>
    <xf numFmtId="0" fontId="5" fillId="0" borderId="24" xfId="3" applyFont="1" applyBorder="1" applyAlignment="1">
      <alignment horizontal="center" vertical="center" textRotation="255"/>
    </xf>
    <xf numFmtId="0" fontId="5" fillId="0" borderId="27" xfId="3" applyFont="1" applyBorder="1" applyAlignment="1">
      <alignment horizontal="center" vertical="center" textRotation="255"/>
    </xf>
    <xf numFmtId="0" fontId="5" fillId="0" borderId="25" xfId="3" applyFont="1" applyBorder="1" applyAlignment="1">
      <alignment horizontal="center" vertical="center" textRotation="255"/>
    </xf>
    <xf numFmtId="0" fontId="5" fillId="0" borderId="10" xfId="3" applyFont="1" applyBorder="1" applyAlignment="1">
      <alignment horizontal="center"/>
    </xf>
    <xf numFmtId="0" fontId="5" fillId="0" borderId="19" xfId="3" applyFont="1" applyBorder="1" applyAlignment="1">
      <alignment horizontal="center"/>
    </xf>
    <xf numFmtId="0" fontId="5" fillId="0" borderId="28" xfId="3" applyFont="1" applyBorder="1" applyAlignment="1">
      <alignment horizontal="center"/>
    </xf>
    <xf numFmtId="0" fontId="6" fillId="0" borderId="0" xfId="3" applyFont="1" applyAlignment="1">
      <alignment horizontal="center"/>
    </xf>
    <xf numFmtId="0" fontId="5" fillId="0" borderId="33" xfId="3" applyFont="1" applyBorder="1" applyAlignment="1">
      <alignment horizontal="center"/>
    </xf>
    <xf numFmtId="0" fontId="5" fillId="0" borderId="34" xfId="3" applyFont="1" applyBorder="1" applyAlignment="1">
      <alignment horizontal="center"/>
    </xf>
    <xf numFmtId="0" fontId="5" fillId="0" borderId="35" xfId="3" applyFont="1" applyBorder="1" applyAlignment="1">
      <alignment horizontal="center"/>
    </xf>
    <xf numFmtId="0" fontId="5" fillId="0" borderId="36" xfId="3" applyFont="1" applyBorder="1" applyAlignment="1">
      <alignment horizontal="center"/>
    </xf>
    <xf numFmtId="0" fontId="17" fillId="3" borderId="0" xfId="5" applyFont="1" applyFill="1" applyAlignment="1">
      <alignment horizontal="left" vertical="top" wrapText="1"/>
    </xf>
    <xf numFmtId="0" fontId="19" fillId="4" borderId="0" xfId="5" applyFont="1" applyFill="1" applyAlignment="1">
      <alignment horizontal="left" vertical="top" wrapText="1"/>
    </xf>
    <xf numFmtId="0" fontId="2" fillId="4" borderId="20" xfId="5" applyFont="1" applyFill="1" applyBorder="1" applyAlignment="1">
      <alignment vertical="top" wrapText="1"/>
    </xf>
    <xf numFmtId="0" fontId="16" fillId="4" borderId="20" xfId="5" applyFont="1" applyFill="1" applyBorder="1" applyAlignment="1">
      <alignment horizontal="left" vertical="top" wrapText="1"/>
    </xf>
    <xf numFmtId="0" fontId="16" fillId="4" borderId="0" xfId="5" applyFont="1" applyFill="1" applyAlignment="1">
      <alignment horizontal="left" vertical="top" wrapText="1"/>
    </xf>
    <xf numFmtId="0" fontId="19" fillId="3" borderId="0" xfId="5" applyFont="1" applyFill="1" applyAlignment="1">
      <alignment horizontal="left" vertical="top" wrapText="1"/>
    </xf>
    <xf numFmtId="0" fontId="26" fillId="4" borderId="20" xfId="5" applyFont="1" applyFill="1" applyBorder="1" applyAlignment="1">
      <alignment horizontal="left" wrapText="1"/>
    </xf>
    <xf numFmtId="0" fontId="16" fillId="4" borderId="20" xfId="5" applyFont="1" applyFill="1" applyBorder="1" applyAlignment="1">
      <alignment horizontal="left" wrapText="1"/>
    </xf>
    <xf numFmtId="0" fontId="16" fillId="4" borderId="0" xfId="5" applyFont="1" applyFill="1" applyAlignment="1">
      <alignment horizontal="left" wrapText="1"/>
    </xf>
    <xf numFmtId="0" fontId="11" fillId="12" borderId="22" xfId="1" applyFont="1" applyFill="1" applyBorder="1" applyAlignment="1">
      <alignment vertical="center"/>
    </xf>
    <xf numFmtId="2" fontId="11" fillId="12" borderId="22" xfId="1" applyNumberFormat="1" applyFont="1" applyFill="1" applyBorder="1" applyAlignment="1">
      <alignment vertical="center"/>
    </xf>
    <xf numFmtId="38" fontId="11" fillId="2" borderId="11" xfId="4" applyFont="1" applyFill="1" applyBorder="1" applyAlignment="1" applyProtection="1">
      <alignment vertical="center" shrinkToFit="1"/>
      <protection locked="0"/>
    </xf>
    <xf numFmtId="38" fontId="11" fillId="2" borderId="6" xfId="4" applyFont="1" applyFill="1" applyBorder="1" applyAlignment="1" applyProtection="1">
      <alignment vertical="center" shrinkToFit="1"/>
      <protection locked="0"/>
    </xf>
    <xf numFmtId="38" fontId="11" fillId="0" borderId="12" xfId="4" applyFont="1" applyFill="1" applyBorder="1" applyAlignment="1">
      <alignment vertical="center" shrinkToFit="1"/>
    </xf>
    <xf numFmtId="38" fontId="11" fillId="0" borderId="11" xfId="4" applyFont="1" applyFill="1" applyBorder="1" applyAlignment="1">
      <alignment vertical="center" shrinkToFit="1"/>
    </xf>
    <xf numFmtId="38" fontId="11" fillId="0" borderId="6" xfId="4" applyFont="1" applyFill="1" applyBorder="1" applyAlignment="1">
      <alignment vertical="center" shrinkToFit="1"/>
    </xf>
    <xf numFmtId="38" fontId="11" fillId="0" borderId="12" xfId="4" applyNumberFormat="1" applyFont="1" applyFill="1" applyBorder="1" applyAlignment="1">
      <alignment vertical="center" shrinkToFit="1"/>
    </xf>
    <xf numFmtId="38" fontId="11" fillId="0" borderId="13" xfId="4" applyFont="1" applyFill="1" applyBorder="1" applyAlignment="1">
      <alignment vertical="center" shrinkToFit="1"/>
    </xf>
    <xf numFmtId="38" fontId="11" fillId="0" borderId="14" xfId="4" applyFont="1" applyFill="1" applyBorder="1" applyAlignment="1">
      <alignment vertical="center" shrinkToFit="1"/>
    </xf>
    <xf numFmtId="38" fontId="11" fillId="0" borderId="15" xfId="4" applyFont="1" applyFill="1" applyBorder="1" applyAlignment="1">
      <alignment vertical="center" shrinkToFit="1"/>
    </xf>
  </cellXfs>
  <cellStyles count="9">
    <cellStyle name="パーセント 2" xfId="8" xr:uid="{8F3DA63B-B183-474C-93A6-39EEC979E9BC}"/>
    <cellStyle name="桁区切り" xfId="4" builtinId="6"/>
    <cellStyle name="桁区切り 2" xfId="2" xr:uid="{AB79719B-576E-4892-97EC-9CD56DDEA3D0}"/>
    <cellStyle name="標準" xfId="0" builtinId="0"/>
    <cellStyle name="標準 2" xfId="3" xr:uid="{2516ABEA-BD10-4719-8D0B-3C7686450572}"/>
    <cellStyle name="標準 3" xfId="5" xr:uid="{C25AE399-134E-40DD-BA8F-271C530CD836}"/>
    <cellStyle name="標準_6gasデータ2001q" xfId="6" xr:uid="{D1ECD90F-F756-4A8E-9DEA-40BA4AEE0194}"/>
    <cellStyle name="標準_kakeibo（12ヶ月分）" xfId="1" xr:uid="{AB0A5877-EB0D-4C37-9A5B-8DC91B0BD74B}"/>
    <cellStyle name="標準_家庭排出量（除バイオマス）-2006ver0.0" xfId="7" xr:uid="{F147B503-202E-4BA8-A7C5-2D7E1D6C704A}"/>
  </cellStyles>
  <dxfs count="0"/>
  <tableStyles count="0" defaultTableStyle="TableStyleMedium2" defaultPivotStyle="PivotStyleLight16"/>
  <colors>
    <mruColors>
      <color rgb="FFFFFF99"/>
      <color rgb="FF00FFFF"/>
      <color rgb="FF66FFFF"/>
      <color rgb="FFFF00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4.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6.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9028871391076"/>
          <c:y val="0.28360941192302203"/>
          <c:w val="0.79876799490972716"/>
          <c:h val="0.55356705757337765"/>
        </c:manualLayout>
      </c:layout>
      <c:lineChart>
        <c:grouping val="standard"/>
        <c:varyColors val="0"/>
        <c:ser>
          <c:idx val="17"/>
          <c:order val="0"/>
          <c:tx>
            <c:strRef>
              <c:f>グラフ!$C$24:$D$24</c:f>
              <c:strCache>
                <c:ptCount val="2"/>
                <c:pt idx="0">
                  <c:v>全国平均</c:v>
                </c:pt>
                <c:pt idx="1">
                  <c:v>合計</c:v>
                </c:pt>
              </c:strCache>
            </c:strRef>
          </c:tx>
          <c:spPr>
            <a:ln>
              <a:solidFill>
                <a:srgbClr val="FF0000"/>
              </a:solidFill>
            </a:ln>
          </c:spPr>
          <c:marker>
            <c:symbol val="none"/>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グラフ!$E$24:$P$24</c:f>
              <c:numCache>
                <c:formatCode>0</c:formatCode>
                <c:ptCount val="12"/>
                <c:pt idx="0">
                  <c:v>325.16959551485576</c:v>
                </c:pt>
                <c:pt idx="1">
                  <c:v>325.16959551485576</c:v>
                </c:pt>
                <c:pt idx="2">
                  <c:v>325.16959551485576</c:v>
                </c:pt>
                <c:pt idx="3">
                  <c:v>325.16959551485576</c:v>
                </c:pt>
                <c:pt idx="4">
                  <c:v>325.16959551485576</c:v>
                </c:pt>
                <c:pt idx="5">
                  <c:v>325.16959551485576</c:v>
                </c:pt>
                <c:pt idx="6">
                  <c:v>325.16959551485576</c:v>
                </c:pt>
                <c:pt idx="7">
                  <c:v>325.16959551485576</c:v>
                </c:pt>
                <c:pt idx="8">
                  <c:v>325.16959551485576</c:v>
                </c:pt>
                <c:pt idx="9">
                  <c:v>325.16959551485576</c:v>
                </c:pt>
                <c:pt idx="10">
                  <c:v>325.16959551485576</c:v>
                </c:pt>
                <c:pt idx="11">
                  <c:v>325.16959551485576</c:v>
                </c:pt>
              </c:numCache>
            </c:numRef>
          </c:val>
          <c:smooth val="0"/>
          <c:extLst>
            <c:ext xmlns:c16="http://schemas.microsoft.com/office/drawing/2014/chart" uri="{C3380CC4-5D6E-409C-BE32-E72D297353CC}">
              <c16:uniqueId val="{00000015-4843-4618-BED9-2F750BC46EC9}"/>
            </c:ext>
          </c:extLst>
        </c:ser>
        <c:ser>
          <c:idx val="9"/>
          <c:order val="1"/>
          <c:tx>
            <c:strRef>
              <c:f>グラフ!$C$15:$D$15</c:f>
              <c:strCache>
                <c:ptCount val="2"/>
                <c:pt idx="0">
                  <c:v>あなたのご家庭</c:v>
                </c:pt>
                <c:pt idx="1">
                  <c:v>合計</c:v>
                </c:pt>
              </c:strCache>
            </c:strRef>
          </c:tx>
          <c:spPr>
            <a:ln>
              <a:solidFill>
                <a:srgbClr val="00FFFF"/>
              </a:solidFill>
            </a:ln>
          </c:spPr>
          <c:marker>
            <c:symbol val="circle"/>
            <c:size val="6"/>
            <c:spPr>
              <a:solidFill>
                <a:srgbClr val="00FFFF"/>
              </a:solidFill>
              <a:ln>
                <a:solidFill>
                  <a:srgbClr val="00FFFF"/>
                </a:solidFill>
              </a:ln>
            </c:spPr>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グラフ!$E$15:$P$15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4843-4618-BED9-2F750BC46EC9}"/>
            </c:ext>
          </c:extLst>
        </c:ser>
        <c:dLbls>
          <c:showLegendKey val="0"/>
          <c:showVal val="0"/>
          <c:showCatName val="0"/>
          <c:showSerName val="0"/>
          <c:showPercent val="0"/>
          <c:showBubbleSize val="0"/>
        </c:dLbls>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majorUnit val="100"/>
      </c:valAx>
      <c:spPr>
        <a:solidFill>
          <a:srgbClr val="FFFFFF"/>
        </a:solidFill>
        <a:ln w="12700">
          <a:solidFill>
            <a:srgbClr val="808080"/>
          </a:solidFill>
          <a:prstDash val="solid"/>
        </a:ln>
      </c:spPr>
    </c:plotArea>
    <c:legend>
      <c:legendPos val="t"/>
      <c:layout>
        <c:manualLayout>
          <c:xMode val="edge"/>
          <c:yMode val="edge"/>
          <c:x val="8.3755761428558312E-2"/>
          <c:y val="9.9875860512357549E-3"/>
          <c:w val="0.91412826480951648"/>
          <c:h val="0.23316437007874016"/>
        </c:manualLayout>
      </c:layout>
      <c:overlay val="1"/>
      <c:spPr>
        <a:solidFill>
          <a:srgbClr val="FFFFFF"/>
        </a:solidFill>
        <a:ln w="3175">
          <a:no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chemeClr val="tx1"/>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0"/>
          <c:order val="1"/>
          <c:tx>
            <c:strRef>
              <c:f>グラフ!$C$16:$D$16</c:f>
              <c:strCache>
                <c:ptCount val="2"/>
                <c:pt idx="0">
                  <c:v>全国平均</c:v>
                </c:pt>
                <c:pt idx="1">
                  <c:v>電気</c:v>
                </c:pt>
              </c:strCache>
            </c:strRef>
          </c:tx>
          <c:spPr>
            <a:ln>
              <a:solidFill>
                <a:srgbClr val="FF0000"/>
              </a:solidFill>
            </a:ln>
          </c:spPr>
          <c:marker>
            <c:symbol val="none"/>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グラフ!$E$16:$P$16</c:f>
              <c:numCache>
                <c:formatCode>#,##0_);[Red]\(#,##0\)</c:formatCode>
                <c:ptCount val="12"/>
                <c:pt idx="0">
                  <c:v>154.96230393855376</c:v>
                </c:pt>
                <c:pt idx="1">
                  <c:v>154.96230393855376</c:v>
                </c:pt>
                <c:pt idx="2">
                  <c:v>154.96230393855376</c:v>
                </c:pt>
                <c:pt idx="3">
                  <c:v>154.96230393855376</c:v>
                </c:pt>
                <c:pt idx="4">
                  <c:v>154.96230393855376</c:v>
                </c:pt>
                <c:pt idx="5">
                  <c:v>154.96230393855376</c:v>
                </c:pt>
                <c:pt idx="6">
                  <c:v>154.96230393855376</c:v>
                </c:pt>
                <c:pt idx="7">
                  <c:v>154.96230393855376</c:v>
                </c:pt>
                <c:pt idx="8">
                  <c:v>154.96230393855376</c:v>
                </c:pt>
                <c:pt idx="9">
                  <c:v>154.96230393855376</c:v>
                </c:pt>
                <c:pt idx="10">
                  <c:v>154.96230393855376</c:v>
                </c:pt>
                <c:pt idx="11">
                  <c:v>154.96230393855376</c:v>
                </c:pt>
              </c:numCache>
            </c:numRef>
          </c:val>
          <c:smooth val="0"/>
          <c:extLst>
            <c:ext xmlns:c16="http://schemas.microsoft.com/office/drawing/2014/chart" uri="{C3380CC4-5D6E-409C-BE32-E72D297353CC}">
              <c16:uniqueId val="{0000000C-4843-4618-BED9-2F750BC46EC9}"/>
            </c:ext>
          </c:extLst>
        </c:ser>
        <c:ser>
          <c:idx val="1"/>
          <c:order val="0"/>
          <c:tx>
            <c:strRef>
              <c:f>グラフ!$C$7:$D$7</c:f>
              <c:strCache>
                <c:ptCount val="2"/>
                <c:pt idx="0">
                  <c:v>あなたのご家庭</c:v>
                </c:pt>
                <c:pt idx="1">
                  <c:v>電気</c:v>
                </c:pt>
              </c:strCache>
            </c:strRef>
          </c:tx>
          <c:spPr>
            <a:ln>
              <a:solidFill>
                <a:srgbClr val="00FFFF"/>
              </a:solidFill>
            </a:ln>
          </c:spPr>
          <c:marker>
            <c:symbol val="circle"/>
            <c:size val="6"/>
            <c:spPr>
              <a:solidFill>
                <a:srgbClr val="00FFFF"/>
              </a:solidFill>
              <a:ln>
                <a:solidFill>
                  <a:srgbClr val="00FFFF"/>
                </a:solidFill>
              </a:ln>
            </c:spPr>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グラフ!$E$7:$P$7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majorUnit val="100"/>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1066190944881891"/>
        </c:manualLayout>
      </c:layout>
      <c:overlay val="1"/>
      <c:spPr>
        <a:solidFill>
          <a:srgbClr val="FFFFFF"/>
        </a:solidFill>
        <a:ln w="3175">
          <a:no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1"/>
          <c:order val="1"/>
          <c:tx>
            <c:strRef>
              <c:f>グラフ!$C$17:$D$17</c:f>
              <c:strCache>
                <c:ptCount val="2"/>
                <c:pt idx="0">
                  <c:v>全国平均</c:v>
                </c:pt>
                <c:pt idx="1">
                  <c:v>都市ガス</c:v>
                </c:pt>
              </c:strCache>
            </c:strRef>
          </c:tx>
          <c:spPr>
            <a:ln>
              <a:solidFill>
                <a:srgbClr val="FF0000"/>
              </a:solidFill>
            </a:ln>
          </c:spPr>
          <c:marker>
            <c:symbol val="none"/>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グラフ!$E$17:$P$17</c:f>
              <c:numCache>
                <c:formatCode>#,##0_);[Red]\(#,##0\)</c:formatCode>
                <c:ptCount val="12"/>
                <c:pt idx="0">
                  <c:v>31.236423746751417</c:v>
                </c:pt>
                <c:pt idx="1">
                  <c:v>31.236423746751417</c:v>
                </c:pt>
                <c:pt idx="2">
                  <c:v>31.236423746751417</c:v>
                </c:pt>
                <c:pt idx="3">
                  <c:v>31.236423746751417</c:v>
                </c:pt>
                <c:pt idx="4">
                  <c:v>31.236423746751417</c:v>
                </c:pt>
                <c:pt idx="5">
                  <c:v>31.236423746751417</c:v>
                </c:pt>
                <c:pt idx="6">
                  <c:v>31.236423746751417</c:v>
                </c:pt>
                <c:pt idx="7">
                  <c:v>31.236423746751417</c:v>
                </c:pt>
                <c:pt idx="8">
                  <c:v>31.236423746751417</c:v>
                </c:pt>
                <c:pt idx="9">
                  <c:v>31.236423746751417</c:v>
                </c:pt>
                <c:pt idx="10">
                  <c:v>31.236423746751417</c:v>
                </c:pt>
                <c:pt idx="11">
                  <c:v>31.236423746751417</c:v>
                </c:pt>
              </c:numCache>
            </c:numRef>
          </c:val>
          <c:smooth val="0"/>
          <c:extLst>
            <c:ext xmlns:c16="http://schemas.microsoft.com/office/drawing/2014/chart" uri="{C3380CC4-5D6E-409C-BE32-E72D297353CC}">
              <c16:uniqueId val="{0000000D-4843-4618-BED9-2F750BC46EC9}"/>
            </c:ext>
          </c:extLst>
        </c:ser>
        <c:ser>
          <c:idx val="0"/>
          <c:order val="0"/>
          <c:tx>
            <c:strRef>
              <c:f>グラフ!$C$8:$D$8</c:f>
              <c:strCache>
                <c:ptCount val="2"/>
                <c:pt idx="0">
                  <c:v>あなたのご家庭</c:v>
                </c:pt>
                <c:pt idx="1">
                  <c:v>都市ガス</c:v>
                </c:pt>
              </c:strCache>
            </c:strRef>
          </c:tx>
          <c:spPr>
            <a:ln>
              <a:solidFill>
                <a:srgbClr val="00FFFF"/>
              </a:solidFill>
            </a:ln>
          </c:spPr>
          <c:marker>
            <c:symbol val="circle"/>
            <c:size val="6"/>
            <c:spPr>
              <a:solidFill>
                <a:srgbClr val="00FFFF"/>
              </a:solidFill>
              <a:ln>
                <a:solidFill>
                  <a:srgbClr val="00FFFF"/>
                </a:solidFill>
              </a:ln>
            </c:spPr>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グラフ!$E$8:$P$8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76E-2"/>
          <c:y val="9.9875860512357549E-3"/>
          <c:w val="0.9785870065210921"/>
          <c:h val="0.22107857611548556"/>
        </c:manualLayout>
      </c:layout>
      <c:overlay val="1"/>
      <c:spPr>
        <a:solidFill>
          <a:srgbClr val="FFFFFF"/>
        </a:solidFill>
        <a:ln w="3175">
          <a:no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2"/>
          <c:order val="1"/>
          <c:tx>
            <c:strRef>
              <c:f>グラフ!$C$18:$D$18</c:f>
              <c:strCache>
                <c:ptCount val="2"/>
                <c:pt idx="0">
                  <c:v>全国平均</c:v>
                </c:pt>
                <c:pt idx="1">
                  <c:v>プロパンガス</c:v>
                </c:pt>
              </c:strCache>
            </c:strRef>
          </c:tx>
          <c:spPr>
            <a:ln>
              <a:solidFill>
                <a:srgbClr val="FF0000"/>
              </a:solidFill>
            </a:ln>
          </c:spPr>
          <c:marker>
            <c:symbol val="none"/>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グラフ!$E$18:$P$18</c:f>
              <c:numCache>
                <c:formatCode>#,##0_);[Red]\(#,##0\)</c:formatCode>
                <c:ptCount val="12"/>
                <c:pt idx="0">
                  <c:v>17.271815659251747</c:v>
                </c:pt>
                <c:pt idx="1">
                  <c:v>17.271815659251747</c:v>
                </c:pt>
                <c:pt idx="2">
                  <c:v>17.271815659251747</c:v>
                </c:pt>
                <c:pt idx="3">
                  <c:v>17.271815659251747</c:v>
                </c:pt>
                <c:pt idx="4">
                  <c:v>17.271815659251747</c:v>
                </c:pt>
                <c:pt idx="5">
                  <c:v>17.271815659251747</c:v>
                </c:pt>
                <c:pt idx="6">
                  <c:v>17.271815659251747</c:v>
                </c:pt>
                <c:pt idx="7">
                  <c:v>17.271815659251747</c:v>
                </c:pt>
                <c:pt idx="8">
                  <c:v>17.271815659251747</c:v>
                </c:pt>
                <c:pt idx="9">
                  <c:v>17.271815659251747</c:v>
                </c:pt>
                <c:pt idx="10">
                  <c:v>17.271815659251747</c:v>
                </c:pt>
                <c:pt idx="11">
                  <c:v>17.271815659251747</c:v>
                </c:pt>
              </c:numCache>
            </c:numRef>
          </c:val>
          <c:smooth val="0"/>
          <c:extLst>
            <c:ext xmlns:c16="http://schemas.microsoft.com/office/drawing/2014/chart" uri="{C3380CC4-5D6E-409C-BE32-E72D297353CC}">
              <c16:uniqueId val="{0000000E-4843-4618-BED9-2F750BC46EC9}"/>
            </c:ext>
          </c:extLst>
        </c:ser>
        <c:ser>
          <c:idx val="2"/>
          <c:order val="0"/>
          <c:tx>
            <c:strRef>
              <c:f>グラフ!$C$9:$D$9</c:f>
              <c:strCache>
                <c:ptCount val="2"/>
                <c:pt idx="0">
                  <c:v>あなたのご家庭</c:v>
                </c:pt>
                <c:pt idx="1">
                  <c:v>プロパンガス</c:v>
                </c:pt>
              </c:strCache>
            </c:strRef>
          </c:tx>
          <c:spPr>
            <a:ln>
              <a:solidFill>
                <a:srgbClr val="00FFFF"/>
              </a:solidFill>
            </a:ln>
          </c:spPr>
          <c:marker>
            <c:symbol val="circle"/>
            <c:size val="6"/>
            <c:spPr>
              <a:solidFill>
                <a:srgbClr val="00FFFF"/>
              </a:solidFill>
              <a:ln>
                <a:solidFill>
                  <a:srgbClr val="00FFFF"/>
                </a:solidFill>
              </a:ln>
            </c:spPr>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グラフ!$E$9:$P$9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76E-2"/>
          <c:y val="9.9875860512357549E-3"/>
          <c:w val="0.9785870065210921"/>
          <c:h val="0.22107857611548556"/>
        </c:manualLayout>
      </c:layout>
      <c:overlay val="1"/>
      <c:spPr>
        <a:solidFill>
          <a:srgbClr val="FFFFFF"/>
        </a:solidFill>
        <a:ln w="3175">
          <a:no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3"/>
          <c:order val="1"/>
          <c:tx>
            <c:strRef>
              <c:f>グラフ!$C$19:$D$19</c:f>
              <c:strCache>
                <c:ptCount val="2"/>
                <c:pt idx="0">
                  <c:v>全国平均</c:v>
                </c:pt>
                <c:pt idx="1">
                  <c:v>灯油</c:v>
                </c:pt>
              </c:strCache>
            </c:strRef>
          </c:tx>
          <c:spPr>
            <a:ln>
              <a:solidFill>
                <a:srgbClr val="FF0000"/>
              </a:solidFill>
            </a:ln>
          </c:spPr>
          <c:marker>
            <c:symbol val="none"/>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グラフ!$E$19:$P$19</c:f>
              <c:numCache>
                <c:formatCode>#,##0_);[Red]\(#,##0\)</c:formatCode>
                <c:ptCount val="12"/>
                <c:pt idx="0">
                  <c:v>29.65632734818098</c:v>
                </c:pt>
                <c:pt idx="1">
                  <c:v>29.65632734818098</c:v>
                </c:pt>
                <c:pt idx="2">
                  <c:v>29.65632734818098</c:v>
                </c:pt>
                <c:pt idx="3">
                  <c:v>29.65632734818098</c:v>
                </c:pt>
                <c:pt idx="4">
                  <c:v>29.65632734818098</c:v>
                </c:pt>
                <c:pt idx="5">
                  <c:v>29.65632734818098</c:v>
                </c:pt>
                <c:pt idx="6">
                  <c:v>29.65632734818098</c:v>
                </c:pt>
                <c:pt idx="7">
                  <c:v>29.65632734818098</c:v>
                </c:pt>
                <c:pt idx="8">
                  <c:v>29.65632734818098</c:v>
                </c:pt>
                <c:pt idx="9">
                  <c:v>29.65632734818098</c:v>
                </c:pt>
                <c:pt idx="10">
                  <c:v>29.65632734818098</c:v>
                </c:pt>
                <c:pt idx="11">
                  <c:v>29.65632734818098</c:v>
                </c:pt>
              </c:numCache>
            </c:numRef>
          </c:val>
          <c:smooth val="0"/>
          <c:extLst>
            <c:ext xmlns:c16="http://schemas.microsoft.com/office/drawing/2014/chart" uri="{C3380CC4-5D6E-409C-BE32-E72D297353CC}">
              <c16:uniqueId val="{0000000F-4843-4618-BED9-2F750BC46EC9}"/>
            </c:ext>
          </c:extLst>
        </c:ser>
        <c:ser>
          <c:idx val="3"/>
          <c:order val="0"/>
          <c:tx>
            <c:strRef>
              <c:f>グラフ!$C$10:$D$10</c:f>
              <c:strCache>
                <c:ptCount val="2"/>
                <c:pt idx="0">
                  <c:v>あなたのご家庭</c:v>
                </c:pt>
                <c:pt idx="1">
                  <c:v>灯油</c:v>
                </c:pt>
              </c:strCache>
            </c:strRef>
          </c:tx>
          <c:spPr>
            <a:ln>
              <a:solidFill>
                <a:srgbClr val="00FFFF"/>
              </a:solidFill>
            </a:ln>
          </c:spPr>
          <c:marker>
            <c:symbol val="circle"/>
            <c:size val="6"/>
            <c:spPr>
              <a:solidFill>
                <a:srgbClr val="00FFFF"/>
              </a:solidFill>
              <a:ln>
                <a:solidFill>
                  <a:srgbClr val="00FFFF"/>
                </a:solidFill>
              </a:ln>
            </c:spPr>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グラフ!$E$10:$P$10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76E-2"/>
          <c:y val="9.9875860512357549E-3"/>
          <c:w val="0.9785870065210921"/>
          <c:h val="0.22107857611548556"/>
        </c:manualLayout>
      </c:layout>
      <c:overlay val="1"/>
      <c:spPr>
        <a:solidFill>
          <a:srgbClr val="FFFFFF"/>
        </a:solidFill>
        <a:ln w="3175">
          <a:no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4"/>
          <c:order val="1"/>
          <c:tx>
            <c:strRef>
              <c:f>グラフ!$C$20:$D$20</c:f>
              <c:strCache>
                <c:ptCount val="2"/>
                <c:pt idx="0">
                  <c:v>全国平均</c:v>
                </c:pt>
                <c:pt idx="1">
                  <c:v>ガソリン</c:v>
                </c:pt>
              </c:strCache>
            </c:strRef>
          </c:tx>
          <c:spPr>
            <a:ln>
              <a:solidFill>
                <a:srgbClr val="FF0000"/>
              </a:solidFill>
            </a:ln>
          </c:spPr>
          <c:marker>
            <c:symbol val="none"/>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グラフ!$E$20:$P$20</c:f>
              <c:numCache>
                <c:formatCode>#,##0_);[Red]\(#,##0\)</c:formatCode>
                <c:ptCount val="12"/>
                <c:pt idx="0">
                  <c:v>70.226042367769182</c:v>
                </c:pt>
                <c:pt idx="1">
                  <c:v>70.226042367769182</c:v>
                </c:pt>
                <c:pt idx="2">
                  <c:v>70.226042367769182</c:v>
                </c:pt>
                <c:pt idx="3">
                  <c:v>70.226042367769182</c:v>
                </c:pt>
                <c:pt idx="4">
                  <c:v>70.226042367769182</c:v>
                </c:pt>
                <c:pt idx="5">
                  <c:v>70.226042367769182</c:v>
                </c:pt>
                <c:pt idx="6">
                  <c:v>70.226042367769182</c:v>
                </c:pt>
                <c:pt idx="7">
                  <c:v>70.226042367769182</c:v>
                </c:pt>
                <c:pt idx="8">
                  <c:v>70.226042367769182</c:v>
                </c:pt>
                <c:pt idx="9">
                  <c:v>70.226042367769182</c:v>
                </c:pt>
                <c:pt idx="10">
                  <c:v>70.226042367769182</c:v>
                </c:pt>
                <c:pt idx="11">
                  <c:v>70.226042367769182</c:v>
                </c:pt>
              </c:numCache>
            </c:numRef>
          </c:val>
          <c:smooth val="0"/>
          <c:extLst>
            <c:ext xmlns:c16="http://schemas.microsoft.com/office/drawing/2014/chart" uri="{C3380CC4-5D6E-409C-BE32-E72D297353CC}">
              <c16:uniqueId val="{00000010-4843-4618-BED9-2F750BC46EC9}"/>
            </c:ext>
          </c:extLst>
        </c:ser>
        <c:ser>
          <c:idx val="4"/>
          <c:order val="0"/>
          <c:tx>
            <c:strRef>
              <c:f>グラフ!$C$11:$D$11</c:f>
              <c:strCache>
                <c:ptCount val="2"/>
                <c:pt idx="0">
                  <c:v>あなたのご家庭</c:v>
                </c:pt>
                <c:pt idx="1">
                  <c:v>ガソリン</c:v>
                </c:pt>
              </c:strCache>
            </c:strRef>
          </c:tx>
          <c:spPr>
            <a:ln>
              <a:solidFill>
                <a:srgbClr val="00FFFF"/>
              </a:solidFill>
            </a:ln>
          </c:spPr>
          <c:marker>
            <c:symbol val="circle"/>
            <c:size val="6"/>
            <c:spPr>
              <a:solidFill>
                <a:srgbClr val="00FFFF"/>
              </a:solidFill>
              <a:ln>
                <a:solidFill>
                  <a:srgbClr val="00FFFF"/>
                </a:solidFill>
              </a:ln>
            </c:spPr>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グラフ!$E$11:$P$11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76E-2"/>
          <c:y val="9.9875860512357549E-3"/>
          <c:w val="0.9785870065210921"/>
          <c:h val="0.22107857611548556"/>
        </c:manualLayout>
      </c:layout>
      <c:overlay val="1"/>
      <c:spPr>
        <a:solidFill>
          <a:srgbClr val="FFFFFF"/>
        </a:solidFill>
        <a:ln w="3175">
          <a:no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5"/>
          <c:order val="1"/>
          <c:tx>
            <c:strRef>
              <c:f>グラフ!$C$21:$D$21</c:f>
              <c:strCache>
                <c:ptCount val="2"/>
                <c:pt idx="0">
                  <c:v>全国平均</c:v>
                </c:pt>
                <c:pt idx="1">
                  <c:v>軽油</c:v>
                </c:pt>
              </c:strCache>
            </c:strRef>
          </c:tx>
          <c:spPr>
            <a:ln>
              <a:solidFill>
                <a:srgbClr val="FF0000"/>
              </a:solidFill>
            </a:ln>
          </c:spPr>
          <c:marker>
            <c:symbol val="none"/>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グラフ!$E$21:$P$21</c:f>
              <c:numCache>
                <c:formatCode>#,##0_);[Red]\(#,##0\)</c:formatCode>
                <c:ptCount val="12"/>
                <c:pt idx="0">
                  <c:v>3.5201894490075474</c:v>
                </c:pt>
                <c:pt idx="1">
                  <c:v>3.5201894490075474</c:v>
                </c:pt>
                <c:pt idx="2">
                  <c:v>3.5201894490075474</c:v>
                </c:pt>
                <c:pt idx="3">
                  <c:v>3.5201894490075474</c:v>
                </c:pt>
                <c:pt idx="4">
                  <c:v>3.5201894490075474</c:v>
                </c:pt>
                <c:pt idx="5">
                  <c:v>3.5201894490075474</c:v>
                </c:pt>
                <c:pt idx="6">
                  <c:v>3.5201894490075474</c:v>
                </c:pt>
                <c:pt idx="7">
                  <c:v>3.5201894490075474</c:v>
                </c:pt>
                <c:pt idx="8">
                  <c:v>3.5201894490075474</c:v>
                </c:pt>
                <c:pt idx="9">
                  <c:v>3.5201894490075474</c:v>
                </c:pt>
                <c:pt idx="10">
                  <c:v>3.5201894490075474</c:v>
                </c:pt>
                <c:pt idx="11">
                  <c:v>3.5201894490075474</c:v>
                </c:pt>
              </c:numCache>
            </c:numRef>
          </c:val>
          <c:smooth val="0"/>
          <c:extLst>
            <c:ext xmlns:c16="http://schemas.microsoft.com/office/drawing/2014/chart" uri="{C3380CC4-5D6E-409C-BE32-E72D297353CC}">
              <c16:uniqueId val="{00000011-4843-4618-BED9-2F750BC46EC9}"/>
            </c:ext>
          </c:extLst>
        </c:ser>
        <c:ser>
          <c:idx val="5"/>
          <c:order val="0"/>
          <c:tx>
            <c:strRef>
              <c:f>グラフ!$C$12:$D$12</c:f>
              <c:strCache>
                <c:ptCount val="2"/>
                <c:pt idx="0">
                  <c:v>あなたのご家庭</c:v>
                </c:pt>
                <c:pt idx="1">
                  <c:v>軽油</c:v>
                </c:pt>
              </c:strCache>
            </c:strRef>
          </c:tx>
          <c:spPr>
            <a:ln>
              <a:solidFill>
                <a:srgbClr val="00FFFF"/>
              </a:solidFill>
            </a:ln>
          </c:spPr>
          <c:marker>
            <c:symbol val="circle"/>
            <c:size val="6"/>
            <c:spPr>
              <a:solidFill>
                <a:srgbClr val="00FFFF"/>
              </a:solidFill>
              <a:ln>
                <a:solidFill>
                  <a:srgbClr val="00FFFF"/>
                </a:solidFill>
              </a:ln>
            </c:spPr>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グラフ!$E$12:$P$12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76E-2"/>
          <c:y val="9.9875860512357549E-3"/>
          <c:w val="0.9785870065210921"/>
          <c:h val="0.22107857611548556"/>
        </c:manualLayout>
      </c:layout>
      <c:overlay val="1"/>
      <c:spPr>
        <a:solidFill>
          <a:srgbClr val="FFFFFF"/>
        </a:solidFill>
        <a:ln w="3175">
          <a:no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6"/>
          <c:order val="1"/>
          <c:tx>
            <c:strRef>
              <c:f>グラフ!$C$22:$D$22</c:f>
              <c:strCache>
                <c:ptCount val="2"/>
                <c:pt idx="0">
                  <c:v>全国平均</c:v>
                </c:pt>
                <c:pt idx="1">
                  <c:v>水</c:v>
                </c:pt>
              </c:strCache>
            </c:strRef>
          </c:tx>
          <c:spPr>
            <a:ln>
              <a:solidFill>
                <a:srgbClr val="FF0000"/>
              </a:solidFill>
            </a:ln>
          </c:spPr>
          <c:marker>
            <c:symbol val="none"/>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グラフ!$E$22:$P$22</c:f>
              <c:numCache>
                <c:formatCode>#,##0_);[Red]\(#,##0\)</c:formatCode>
                <c:ptCount val="12"/>
                <c:pt idx="0">
                  <c:v>5.9221293079565873</c:v>
                </c:pt>
                <c:pt idx="1">
                  <c:v>5.9221293079565873</c:v>
                </c:pt>
                <c:pt idx="2">
                  <c:v>5.9221293079565873</c:v>
                </c:pt>
                <c:pt idx="3">
                  <c:v>5.9221293079565873</c:v>
                </c:pt>
                <c:pt idx="4">
                  <c:v>5.9221293079565873</c:v>
                </c:pt>
                <c:pt idx="5">
                  <c:v>5.9221293079565873</c:v>
                </c:pt>
                <c:pt idx="6">
                  <c:v>5.9221293079565873</c:v>
                </c:pt>
                <c:pt idx="7">
                  <c:v>5.9221293079565873</c:v>
                </c:pt>
                <c:pt idx="8">
                  <c:v>5.9221293079565873</c:v>
                </c:pt>
                <c:pt idx="9">
                  <c:v>5.9221293079565873</c:v>
                </c:pt>
                <c:pt idx="10">
                  <c:v>5.9221293079565873</c:v>
                </c:pt>
                <c:pt idx="11">
                  <c:v>5.9221293079565873</c:v>
                </c:pt>
              </c:numCache>
            </c:numRef>
          </c:val>
          <c:smooth val="0"/>
          <c:extLst>
            <c:ext xmlns:c16="http://schemas.microsoft.com/office/drawing/2014/chart" uri="{C3380CC4-5D6E-409C-BE32-E72D297353CC}">
              <c16:uniqueId val="{00000012-4843-4618-BED9-2F750BC46EC9}"/>
            </c:ext>
          </c:extLst>
        </c:ser>
        <c:ser>
          <c:idx val="6"/>
          <c:order val="0"/>
          <c:tx>
            <c:strRef>
              <c:f>グラフ!$C$13:$D$13</c:f>
              <c:strCache>
                <c:ptCount val="2"/>
                <c:pt idx="0">
                  <c:v>あなたのご家庭</c:v>
                </c:pt>
                <c:pt idx="1">
                  <c:v>水</c:v>
                </c:pt>
              </c:strCache>
            </c:strRef>
          </c:tx>
          <c:spPr>
            <a:ln>
              <a:solidFill>
                <a:srgbClr val="00FFFF"/>
              </a:solidFill>
            </a:ln>
          </c:spPr>
          <c:marker>
            <c:symbol val="circle"/>
            <c:size val="6"/>
            <c:spPr>
              <a:solidFill>
                <a:srgbClr val="00FFFF"/>
              </a:solidFill>
              <a:ln>
                <a:solidFill>
                  <a:srgbClr val="00FFFF"/>
                </a:solidFill>
              </a:ln>
            </c:spPr>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グラフ!$E$13:$P$13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76E-2"/>
          <c:y val="9.9875860512357549E-3"/>
          <c:w val="0.9785870065210921"/>
          <c:h val="0.22107857611548556"/>
        </c:manualLayout>
      </c:layout>
      <c:overlay val="1"/>
      <c:spPr>
        <a:solidFill>
          <a:srgbClr val="FFFFFF"/>
        </a:solidFill>
        <a:ln w="3175">
          <a:no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8"/>
          <c:order val="0"/>
          <c:tx>
            <c:strRef>
              <c:f>グラフ!$C$23:$D$23</c:f>
              <c:strCache>
                <c:ptCount val="2"/>
                <c:pt idx="0">
                  <c:v>全国平均</c:v>
                </c:pt>
                <c:pt idx="1">
                  <c:v>ごみ</c:v>
                </c:pt>
              </c:strCache>
            </c:strRef>
          </c:tx>
          <c:spPr>
            <a:ln>
              <a:solidFill>
                <a:srgbClr val="FF0000"/>
              </a:solidFill>
            </a:ln>
          </c:spPr>
          <c:marker>
            <c:symbol val="none"/>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グラフ!$E$23:$P$23</c:f>
              <c:numCache>
                <c:formatCode>#,##0_);[Red]\(#,##0\)</c:formatCode>
                <c:ptCount val="12"/>
                <c:pt idx="0">
                  <c:v>12.374363697384538</c:v>
                </c:pt>
                <c:pt idx="1">
                  <c:v>12.374363697384538</c:v>
                </c:pt>
                <c:pt idx="2">
                  <c:v>12.374363697384538</c:v>
                </c:pt>
                <c:pt idx="3">
                  <c:v>12.374363697384538</c:v>
                </c:pt>
                <c:pt idx="4">
                  <c:v>12.374363697384538</c:v>
                </c:pt>
                <c:pt idx="5">
                  <c:v>12.374363697384538</c:v>
                </c:pt>
                <c:pt idx="6">
                  <c:v>12.374363697384538</c:v>
                </c:pt>
                <c:pt idx="7">
                  <c:v>12.374363697384538</c:v>
                </c:pt>
                <c:pt idx="8">
                  <c:v>12.374363697384538</c:v>
                </c:pt>
                <c:pt idx="9">
                  <c:v>12.374363697384538</c:v>
                </c:pt>
                <c:pt idx="10">
                  <c:v>12.374363697384538</c:v>
                </c:pt>
                <c:pt idx="11">
                  <c:v>12.374363697384538</c:v>
                </c:pt>
              </c:numCache>
            </c:numRef>
          </c:val>
          <c:smooth val="0"/>
          <c:extLst>
            <c:ext xmlns:c16="http://schemas.microsoft.com/office/drawing/2014/chart" uri="{C3380CC4-5D6E-409C-BE32-E72D297353CC}">
              <c16:uniqueId val="{00000014-4843-4618-BED9-2F750BC46EC9}"/>
            </c:ext>
          </c:extLst>
        </c:ser>
        <c:ser>
          <c:idx val="7"/>
          <c:order val="1"/>
          <c:tx>
            <c:strRef>
              <c:f>グラフ!$C$14:$D$14</c:f>
              <c:strCache>
                <c:ptCount val="2"/>
                <c:pt idx="0">
                  <c:v>あなたのご家庭</c:v>
                </c:pt>
                <c:pt idx="1">
                  <c:v>ごみ</c:v>
                </c:pt>
              </c:strCache>
            </c:strRef>
          </c:tx>
          <c:spPr>
            <a:ln>
              <a:solidFill>
                <a:srgbClr val="00FFFF"/>
              </a:solidFill>
            </a:ln>
          </c:spPr>
          <c:marker>
            <c:symbol val="circle"/>
            <c:size val="6"/>
            <c:spPr>
              <a:solidFill>
                <a:srgbClr val="00FFFF"/>
              </a:solidFill>
              <a:ln>
                <a:solidFill>
                  <a:srgbClr val="00FFFF"/>
                </a:solidFill>
              </a:ln>
            </c:spPr>
          </c:marker>
          <c:cat>
            <c:numRef>
              <c:f>グラフ!$E$6:$P$6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グラフ!$E$14:$P$14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4843-4618-BED9-2F750BC46EC9}"/>
            </c:ext>
          </c:extLst>
        </c:ser>
        <c:dLbls>
          <c:showLegendKey val="0"/>
          <c:showVal val="0"/>
          <c:showCatName val="0"/>
          <c:showSerName val="0"/>
          <c:showPercent val="0"/>
          <c:showBubbleSize val="0"/>
        </c:dLbls>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76E-2"/>
          <c:y val="9.9875860512357549E-3"/>
          <c:w val="0.9785870065210921"/>
          <c:h val="0.22107857611548556"/>
        </c:manualLayout>
      </c:layout>
      <c:overlay val="1"/>
      <c:spPr>
        <a:solidFill>
          <a:srgbClr val="FFFFFF"/>
        </a:solidFill>
        <a:ln w="3175">
          <a:no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7"/>
          <c:order val="0"/>
          <c:tx>
            <c:strRef>
              <c:f>グラフ!$T$24:$U$24</c:f>
              <c:strCache>
                <c:ptCount val="2"/>
                <c:pt idx="0">
                  <c:v>全国平均</c:v>
                </c:pt>
                <c:pt idx="1">
                  <c:v>合計</c:v>
                </c:pt>
              </c:strCache>
            </c:strRef>
          </c:tx>
          <c:spPr>
            <a:ln>
              <a:solidFill>
                <a:srgbClr val="FF0000"/>
              </a:solidFill>
            </a:ln>
          </c:spPr>
          <c:marker>
            <c:symbol val="none"/>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グラフ!$V$24:$AG$24</c:f>
              <c:numCache>
                <c:formatCode>0</c:formatCode>
                <c:ptCount val="12"/>
                <c:pt idx="0">
                  <c:v>153.36765336455926</c:v>
                </c:pt>
                <c:pt idx="1">
                  <c:v>153.36765336455926</c:v>
                </c:pt>
                <c:pt idx="2">
                  <c:v>153.36765336455926</c:v>
                </c:pt>
                <c:pt idx="3">
                  <c:v>153.36765336455926</c:v>
                </c:pt>
                <c:pt idx="4">
                  <c:v>153.36765336455926</c:v>
                </c:pt>
                <c:pt idx="5">
                  <c:v>153.36765336455926</c:v>
                </c:pt>
                <c:pt idx="6">
                  <c:v>153.36765336455926</c:v>
                </c:pt>
                <c:pt idx="7">
                  <c:v>153.36765336455926</c:v>
                </c:pt>
                <c:pt idx="8">
                  <c:v>153.36765336455926</c:v>
                </c:pt>
                <c:pt idx="9">
                  <c:v>153.36765336455926</c:v>
                </c:pt>
                <c:pt idx="10">
                  <c:v>153.36765336455926</c:v>
                </c:pt>
                <c:pt idx="11">
                  <c:v>153.36765336455926</c:v>
                </c:pt>
              </c:numCache>
            </c:numRef>
          </c:val>
          <c:smooth val="0"/>
          <c:extLst>
            <c:ext xmlns:c16="http://schemas.microsoft.com/office/drawing/2014/chart" uri="{C3380CC4-5D6E-409C-BE32-E72D297353CC}">
              <c16:uniqueId val="{00000015-4843-4618-BED9-2F750BC46EC9}"/>
            </c:ext>
          </c:extLst>
        </c:ser>
        <c:ser>
          <c:idx val="9"/>
          <c:order val="1"/>
          <c:tx>
            <c:strRef>
              <c:f>グラフ!$T$15:$U$15</c:f>
              <c:strCache>
                <c:ptCount val="2"/>
                <c:pt idx="0">
                  <c:v>あなたのご家庭</c:v>
                </c:pt>
                <c:pt idx="1">
                  <c:v>合計</c:v>
                </c:pt>
              </c:strCache>
            </c:strRef>
          </c:tx>
          <c:spPr>
            <a:ln>
              <a:solidFill>
                <a:srgbClr val="00FFFF"/>
              </a:solidFill>
            </a:ln>
          </c:spPr>
          <c:marker>
            <c:symbol val="circle"/>
            <c:size val="6"/>
            <c:spPr>
              <a:solidFill>
                <a:srgbClr val="00FFFF"/>
              </a:solidFill>
              <a:ln>
                <a:solidFill>
                  <a:srgbClr val="00FFFF"/>
                </a:solidFill>
              </a:ln>
            </c:spPr>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グラフ!$V$15:$AG$15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4843-4618-BED9-2F750BC46EC9}"/>
            </c:ext>
          </c:extLst>
        </c:ser>
        <c:dLbls>
          <c:showLegendKey val="0"/>
          <c:showVal val="0"/>
          <c:showCatName val="0"/>
          <c:showSerName val="0"/>
          <c:showPercent val="0"/>
          <c:showBubbleSize val="0"/>
        </c:dLbls>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210785761154855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0"/>
          <c:order val="1"/>
          <c:tx>
            <c:strRef>
              <c:f>グラフ!$T$16:$U$16</c:f>
              <c:strCache>
                <c:ptCount val="2"/>
                <c:pt idx="0">
                  <c:v>全国平均</c:v>
                </c:pt>
                <c:pt idx="1">
                  <c:v>電気</c:v>
                </c:pt>
              </c:strCache>
            </c:strRef>
          </c:tx>
          <c:spPr>
            <a:ln>
              <a:solidFill>
                <a:srgbClr val="FF0000"/>
              </a:solidFill>
            </a:ln>
          </c:spPr>
          <c:marker>
            <c:symbol val="none"/>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グラフ!$V$16:$AG$16</c:f>
              <c:numCache>
                <c:formatCode>#,##0_);[Red]\(#,##0\)</c:formatCode>
                <c:ptCount val="12"/>
                <c:pt idx="0">
                  <c:v>73.088644334632463</c:v>
                </c:pt>
                <c:pt idx="1">
                  <c:v>73.088644334632463</c:v>
                </c:pt>
                <c:pt idx="2">
                  <c:v>73.088644334632463</c:v>
                </c:pt>
                <c:pt idx="3">
                  <c:v>73.088644334632463</c:v>
                </c:pt>
                <c:pt idx="4">
                  <c:v>73.088644334632463</c:v>
                </c:pt>
                <c:pt idx="5">
                  <c:v>73.088644334632463</c:v>
                </c:pt>
                <c:pt idx="6">
                  <c:v>73.088644334632463</c:v>
                </c:pt>
                <c:pt idx="7">
                  <c:v>73.088644334632463</c:v>
                </c:pt>
                <c:pt idx="8">
                  <c:v>73.088644334632463</c:v>
                </c:pt>
                <c:pt idx="9">
                  <c:v>73.088644334632463</c:v>
                </c:pt>
                <c:pt idx="10">
                  <c:v>73.088644334632463</c:v>
                </c:pt>
                <c:pt idx="11">
                  <c:v>73.088644334632463</c:v>
                </c:pt>
              </c:numCache>
            </c:numRef>
          </c:val>
          <c:smooth val="0"/>
          <c:extLst>
            <c:ext xmlns:c16="http://schemas.microsoft.com/office/drawing/2014/chart" uri="{C3380CC4-5D6E-409C-BE32-E72D297353CC}">
              <c16:uniqueId val="{0000000C-4843-4618-BED9-2F750BC46EC9}"/>
            </c:ext>
          </c:extLst>
        </c:ser>
        <c:ser>
          <c:idx val="1"/>
          <c:order val="0"/>
          <c:tx>
            <c:strRef>
              <c:f>グラフ!$T$7:$U$7</c:f>
              <c:strCache>
                <c:ptCount val="2"/>
                <c:pt idx="0">
                  <c:v>あなたのご家庭</c:v>
                </c:pt>
                <c:pt idx="1">
                  <c:v>電気</c:v>
                </c:pt>
              </c:strCache>
            </c:strRef>
          </c:tx>
          <c:spPr>
            <a:ln>
              <a:solidFill>
                <a:srgbClr val="00FFFF"/>
              </a:solidFill>
            </a:ln>
          </c:spPr>
          <c:marker>
            <c:symbol val="circle"/>
            <c:size val="6"/>
            <c:spPr>
              <a:solidFill>
                <a:srgbClr val="00FFFF"/>
              </a:solidFill>
              <a:ln>
                <a:solidFill>
                  <a:srgbClr val="00FFFF"/>
                </a:solidFill>
              </a:ln>
            </c:spPr>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グラフ!$V$7:$AG$7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210785761154855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1"/>
          <c:order val="1"/>
          <c:tx>
            <c:strRef>
              <c:f>グラフ!$T$17:$U$17</c:f>
              <c:strCache>
                <c:ptCount val="2"/>
                <c:pt idx="0">
                  <c:v>全国平均</c:v>
                </c:pt>
                <c:pt idx="1">
                  <c:v>都市ガス</c:v>
                </c:pt>
              </c:strCache>
            </c:strRef>
          </c:tx>
          <c:spPr>
            <a:ln>
              <a:solidFill>
                <a:srgbClr val="FF0000"/>
              </a:solidFill>
            </a:ln>
          </c:spPr>
          <c:marker>
            <c:symbol val="none"/>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グラフ!$V$17:$AG$17</c:f>
              <c:numCache>
                <c:formatCode>#,##0_);[Red]\(#,##0\)</c:formatCode>
                <c:ptCount val="12"/>
                <c:pt idx="0">
                  <c:v>14.732795057160848</c:v>
                </c:pt>
                <c:pt idx="1">
                  <c:v>14.732795057160848</c:v>
                </c:pt>
                <c:pt idx="2">
                  <c:v>14.732795057160848</c:v>
                </c:pt>
                <c:pt idx="3">
                  <c:v>14.732795057160848</c:v>
                </c:pt>
                <c:pt idx="4">
                  <c:v>14.732795057160848</c:v>
                </c:pt>
                <c:pt idx="5">
                  <c:v>14.732795057160848</c:v>
                </c:pt>
                <c:pt idx="6">
                  <c:v>14.732795057160848</c:v>
                </c:pt>
                <c:pt idx="7">
                  <c:v>14.732795057160848</c:v>
                </c:pt>
                <c:pt idx="8">
                  <c:v>14.732795057160848</c:v>
                </c:pt>
                <c:pt idx="9">
                  <c:v>14.732795057160848</c:v>
                </c:pt>
                <c:pt idx="10">
                  <c:v>14.732795057160848</c:v>
                </c:pt>
                <c:pt idx="11">
                  <c:v>14.732795057160848</c:v>
                </c:pt>
              </c:numCache>
            </c:numRef>
          </c:val>
          <c:smooth val="0"/>
          <c:extLst>
            <c:ext xmlns:c16="http://schemas.microsoft.com/office/drawing/2014/chart" uri="{C3380CC4-5D6E-409C-BE32-E72D297353CC}">
              <c16:uniqueId val="{0000000D-4843-4618-BED9-2F750BC46EC9}"/>
            </c:ext>
          </c:extLst>
        </c:ser>
        <c:ser>
          <c:idx val="0"/>
          <c:order val="0"/>
          <c:tx>
            <c:strRef>
              <c:f>グラフ!$T$8:$U$8</c:f>
              <c:strCache>
                <c:ptCount val="2"/>
                <c:pt idx="0">
                  <c:v>あなたのご家庭</c:v>
                </c:pt>
                <c:pt idx="1">
                  <c:v>都市ガス</c:v>
                </c:pt>
              </c:strCache>
            </c:strRef>
          </c:tx>
          <c:spPr>
            <a:ln>
              <a:solidFill>
                <a:srgbClr val="00FFFF"/>
              </a:solidFill>
            </a:ln>
          </c:spPr>
          <c:marker>
            <c:symbol val="circle"/>
            <c:size val="6"/>
            <c:spPr>
              <a:solidFill>
                <a:srgbClr val="00FFFF"/>
              </a:solidFill>
              <a:ln>
                <a:solidFill>
                  <a:srgbClr val="00FFFF"/>
                </a:solidFill>
              </a:ln>
            </c:spPr>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グラフ!$V$8:$AG$8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210785761154855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2"/>
          <c:order val="1"/>
          <c:tx>
            <c:strRef>
              <c:f>グラフ!$T$18:$U$18</c:f>
              <c:strCache>
                <c:ptCount val="2"/>
                <c:pt idx="0">
                  <c:v>全国平均</c:v>
                </c:pt>
                <c:pt idx="1">
                  <c:v>プロパンガス</c:v>
                </c:pt>
              </c:strCache>
            </c:strRef>
          </c:tx>
          <c:spPr>
            <a:ln>
              <a:solidFill>
                <a:srgbClr val="FF0000"/>
              </a:solidFill>
            </a:ln>
          </c:spPr>
          <c:marker>
            <c:symbol val="none"/>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グラフ!$V$18:$AG$18</c:f>
              <c:numCache>
                <c:formatCode>#,##0_);[Red]\(#,##0\)</c:formatCode>
                <c:ptCount val="12"/>
                <c:pt idx="0">
                  <c:v>8.146326943054147</c:v>
                </c:pt>
                <c:pt idx="1">
                  <c:v>8.146326943054147</c:v>
                </c:pt>
                <c:pt idx="2">
                  <c:v>8.146326943054147</c:v>
                </c:pt>
                <c:pt idx="3">
                  <c:v>8.146326943054147</c:v>
                </c:pt>
                <c:pt idx="4">
                  <c:v>8.146326943054147</c:v>
                </c:pt>
                <c:pt idx="5">
                  <c:v>8.146326943054147</c:v>
                </c:pt>
                <c:pt idx="6">
                  <c:v>8.146326943054147</c:v>
                </c:pt>
                <c:pt idx="7">
                  <c:v>8.146326943054147</c:v>
                </c:pt>
                <c:pt idx="8">
                  <c:v>8.146326943054147</c:v>
                </c:pt>
                <c:pt idx="9">
                  <c:v>8.146326943054147</c:v>
                </c:pt>
                <c:pt idx="10">
                  <c:v>8.146326943054147</c:v>
                </c:pt>
                <c:pt idx="11">
                  <c:v>8.146326943054147</c:v>
                </c:pt>
              </c:numCache>
            </c:numRef>
          </c:val>
          <c:smooth val="0"/>
          <c:extLst>
            <c:ext xmlns:c16="http://schemas.microsoft.com/office/drawing/2014/chart" uri="{C3380CC4-5D6E-409C-BE32-E72D297353CC}">
              <c16:uniqueId val="{0000000E-4843-4618-BED9-2F750BC46EC9}"/>
            </c:ext>
          </c:extLst>
        </c:ser>
        <c:ser>
          <c:idx val="2"/>
          <c:order val="0"/>
          <c:tx>
            <c:strRef>
              <c:f>グラフ!$T$9:$U$9</c:f>
              <c:strCache>
                <c:ptCount val="2"/>
                <c:pt idx="0">
                  <c:v>あなたのご家庭</c:v>
                </c:pt>
                <c:pt idx="1">
                  <c:v>プロパンガス</c:v>
                </c:pt>
              </c:strCache>
            </c:strRef>
          </c:tx>
          <c:spPr>
            <a:ln>
              <a:solidFill>
                <a:srgbClr val="00FFFF"/>
              </a:solidFill>
            </a:ln>
          </c:spPr>
          <c:marker>
            <c:symbol val="circle"/>
            <c:size val="6"/>
            <c:spPr>
              <a:solidFill>
                <a:srgbClr val="00FFFF"/>
              </a:solidFill>
              <a:ln>
                <a:solidFill>
                  <a:srgbClr val="00FFFF"/>
                </a:solidFill>
              </a:ln>
            </c:spPr>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グラフ!$V$9:$AG$9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210785761154855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3"/>
          <c:order val="1"/>
          <c:tx>
            <c:strRef>
              <c:f>グラフ!$T$19:$U$19</c:f>
              <c:strCache>
                <c:ptCount val="2"/>
                <c:pt idx="0">
                  <c:v>全国平均</c:v>
                </c:pt>
                <c:pt idx="1">
                  <c:v>灯油</c:v>
                </c:pt>
              </c:strCache>
            </c:strRef>
          </c:tx>
          <c:spPr>
            <a:ln>
              <a:solidFill>
                <a:srgbClr val="FF0000"/>
              </a:solidFill>
            </a:ln>
          </c:spPr>
          <c:marker>
            <c:symbol val="none"/>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グラフ!$V$19:$AG$19</c:f>
              <c:numCache>
                <c:formatCode>#,##0_);[Red]\(#,##0\)</c:formatCode>
                <c:ptCount val="12"/>
                <c:pt idx="0">
                  <c:v>13.987535721475302</c:v>
                </c:pt>
                <c:pt idx="1">
                  <c:v>13.987535721475302</c:v>
                </c:pt>
                <c:pt idx="2">
                  <c:v>13.987535721475302</c:v>
                </c:pt>
                <c:pt idx="3">
                  <c:v>13.987535721475302</c:v>
                </c:pt>
                <c:pt idx="4">
                  <c:v>13.987535721475302</c:v>
                </c:pt>
                <c:pt idx="5">
                  <c:v>13.987535721475302</c:v>
                </c:pt>
                <c:pt idx="6">
                  <c:v>13.987535721475302</c:v>
                </c:pt>
                <c:pt idx="7">
                  <c:v>13.987535721475302</c:v>
                </c:pt>
                <c:pt idx="8">
                  <c:v>13.987535721475302</c:v>
                </c:pt>
                <c:pt idx="9">
                  <c:v>13.987535721475302</c:v>
                </c:pt>
                <c:pt idx="10">
                  <c:v>13.987535721475302</c:v>
                </c:pt>
                <c:pt idx="11">
                  <c:v>13.987535721475302</c:v>
                </c:pt>
              </c:numCache>
            </c:numRef>
          </c:val>
          <c:smooth val="0"/>
          <c:extLst>
            <c:ext xmlns:c16="http://schemas.microsoft.com/office/drawing/2014/chart" uri="{C3380CC4-5D6E-409C-BE32-E72D297353CC}">
              <c16:uniqueId val="{0000000F-4843-4618-BED9-2F750BC46EC9}"/>
            </c:ext>
          </c:extLst>
        </c:ser>
        <c:ser>
          <c:idx val="3"/>
          <c:order val="0"/>
          <c:tx>
            <c:strRef>
              <c:f>グラフ!$T$10:$U$10</c:f>
              <c:strCache>
                <c:ptCount val="2"/>
                <c:pt idx="0">
                  <c:v>あなたのご家庭</c:v>
                </c:pt>
                <c:pt idx="1">
                  <c:v>灯油</c:v>
                </c:pt>
              </c:strCache>
            </c:strRef>
          </c:tx>
          <c:spPr>
            <a:ln>
              <a:solidFill>
                <a:srgbClr val="00FFFF"/>
              </a:solidFill>
            </a:ln>
          </c:spPr>
          <c:marker>
            <c:symbol val="circle"/>
            <c:size val="6"/>
            <c:spPr>
              <a:solidFill>
                <a:srgbClr val="00FFFF"/>
              </a:solidFill>
              <a:ln>
                <a:solidFill>
                  <a:srgbClr val="00FFFF"/>
                </a:solidFill>
              </a:ln>
            </c:spPr>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グラフ!$V$10:$AG$10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210785761154855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4"/>
          <c:order val="1"/>
          <c:tx>
            <c:strRef>
              <c:f>グラフ!$T$20:$U$20</c:f>
              <c:strCache>
                <c:ptCount val="2"/>
                <c:pt idx="0">
                  <c:v>全国平均</c:v>
                </c:pt>
                <c:pt idx="1">
                  <c:v>ガソリン</c:v>
                </c:pt>
              </c:strCache>
            </c:strRef>
          </c:tx>
          <c:spPr>
            <a:ln>
              <a:solidFill>
                <a:srgbClr val="FF0000"/>
              </a:solidFill>
            </a:ln>
          </c:spPr>
          <c:marker>
            <c:symbol val="none"/>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グラフ!$V$20:$AG$20</c:f>
              <c:numCache>
                <c:formatCode>#,##0_);[Red]\(#,##0\)</c:formatCode>
                <c:ptCount val="12"/>
                <c:pt idx="0">
                  <c:v>33.122418182953446</c:v>
                </c:pt>
                <c:pt idx="1">
                  <c:v>33.122418182953446</c:v>
                </c:pt>
                <c:pt idx="2">
                  <c:v>33.122418182953446</c:v>
                </c:pt>
                <c:pt idx="3">
                  <c:v>33.122418182953446</c:v>
                </c:pt>
                <c:pt idx="4">
                  <c:v>33.122418182953446</c:v>
                </c:pt>
                <c:pt idx="5">
                  <c:v>33.122418182953446</c:v>
                </c:pt>
                <c:pt idx="6">
                  <c:v>33.122418182953446</c:v>
                </c:pt>
                <c:pt idx="7">
                  <c:v>33.122418182953446</c:v>
                </c:pt>
                <c:pt idx="8">
                  <c:v>33.122418182953446</c:v>
                </c:pt>
                <c:pt idx="9">
                  <c:v>33.122418182953446</c:v>
                </c:pt>
                <c:pt idx="10">
                  <c:v>33.122418182953446</c:v>
                </c:pt>
                <c:pt idx="11">
                  <c:v>33.122418182953446</c:v>
                </c:pt>
              </c:numCache>
            </c:numRef>
          </c:val>
          <c:smooth val="0"/>
          <c:extLst>
            <c:ext xmlns:c16="http://schemas.microsoft.com/office/drawing/2014/chart" uri="{C3380CC4-5D6E-409C-BE32-E72D297353CC}">
              <c16:uniqueId val="{00000010-4843-4618-BED9-2F750BC46EC9}"/>
            </c:ext>
          </c:extLst>
        </c:ser>
        <c:ser>
          <c:idx val="4"/>
          <c:order val="0"/>
          <c:tx>
            <c:strRef>
              <c:f>グラフ!$T$11:$U$11</c:f>
              <c:strCache>
                <c:ptCount val="2"/>
                <c:pt idx="0">
                  <c:v>あなたのご家庭</c:v>
                </c:pt>
                <c:pt idx="1">
                  <c:v>ガソリン</c:v>
                </c:pt>
              </c:strCache>
            </c:strRef>
          </c:tx>
          <c:spPr>
            <a:ln>
              <a:solidFill>
                <a:srgbClr val="00FFFF"/>
              </a:solidFill>
            </a:ln>
          </c:spPr>
          <c:marker>
            <c:symbol val="circle"/>
            <c:size val="6"/>
            <c:spPr>
              <a:solidFill>
                <a:srgbClr val="00FFFF"/>
              </a:solidFill>
              <a:ln>
                <a:solidFill>
                  <a:srgbClr val="00FFFF"/>
                </a:solidFill>
              </a:ln>
            </c:spPr>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グラフ!$V$11:$AG$11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210785761154855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5"/>
          <c:order val="1"/>
          <c:tx>
            <c:strRef>
              <c:f>グラフ!$T$21:$U$21</c:f>
              <c:strCache>
                <c:ptCount val="2"/>
                <c:pt idx="0">
                  <c:v>全国平均</c:v>
                </c:pt>
                <c:pt idx="1">
                  <c:v>軽油</c:v>
                </c:pt>
              </c:strCache>
            </c:strRef>
          </c:tx>
          <c:spPr>
            <a:ln>
              <a:solidFill>
                <a:srgbClr val="FF0000"/>
              </a:solidFill>
            </a:ln>
          </c:spPr>
          <c:marker>
            <c:symbol val="none"/>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グラフ!$V$21:$AG$21</c:f>
              <c:numCache>
                <c:formatCode>#,##0_);[Red]\(#,##0\)</c:formatCode>
                <c:ptCount val="12"/>
                <c:pt idx="0">
                  <c:v>1.6603126572708831</c:v>
                </c:pt>
                <c:pt idx="1">
                  <c:v>1.6603126572708831</c:v>
                </c:pt>
                <c:pt idx="2">
                  <c:v>1.6603126572708831</c:v>
                </c:pt>
                <c:pt idx="3">
                  <c:v>1.6603126572708831</c:v>
                </c:pt>
                <c:pt idx="4">
                  <c:v>1.6603126572708831</c:v>
                </c:pt>
                <c:pt idx="5">
                  <c:v>1.6603126572708831</c:v>
                </c:pt>
                <c:pt idx="6">
                  <c:v>1.6603126572708831</c:v>
                </c:pt>
                <c:pt idx="7">
                  <c:v>1.6603126572708831</c:v>
                </c:pt>
                <c:pt idx="8">
                  <c:v>1.6603126572708831</c:v>
                </c:pt>
                <c:pt idx="9">
                  <c:v>1.6603126572708831</c:v>
                </c:pt>
                <c:pt idx="10">
                  <c:v>1.6603126572708831</c:v>
                </c:pt>
                <c:pt idx="11">
                  <c:v>1.6603126572708831</c:v>
                </c:pt>
              </c:numCache>
            </c:numRef>
          </c:val>
          <c:smooth val="0"/>
          <c:extLst>
            <c:ext xmlns:c16="http://schemas.microsoft.com/office/drawing/2014/chart" uri="{C3380CC4-5D6E-409C-BE32-E72D297353CC}">
              <c16:uniqueId val="{00000011-4843-4618-BED9-2F750BC46EC9}"/>
            </c:ext>
          </c:extLst>
        </c:ser>
        <c:ser>
          <c:idx val="5"/>
          <c:order val="0"/>
          <c:tx>
            <c:strRef>
              <c:f>グラフ!$T$12:$U$12</c:f>
              <c:strCache>
                <c:ptCount val="2"/>
                <c:pt idx="0">
                  <c:v>あなたのご家庭</c:v>
                </c:pt>
                <c:pt idx="1">
                  <c:v>軽油</c:v>
                </c:pt>
              </c:strCache>
            </c:strRef>
          </c:tx>
          <c:spPr>
            <a:ln>
              <a:solidFill>
                <a:srgbClr val="00FFFF"/>
              </a:solidFill>
            </a:ln>
          </c:spPr>
          <c:marker>
            <c:symbol val="circle"/>
            <c:size val="6"/>
            <c:spPr>
              <a:solidFill>
                <a:srgbClr val="00FFFF"/>
              </a:solidFill>
              <a:ln>
                <a:solidFill>
                  <a:srgbClr val="00FFFF"/>
                </a:solidFill>
              </a:ln>
            </c:spPr>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グラフ!$V$12:$AG$12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210785761154855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16"/>
          <c:order val="1"/>
          <c:tx>
            <c:strRef>
              <c:f>グラフ!$T$22:$U$22</c:f>
              <c:strCache>
                <c:ptCount val="2"/>
                <c:pt idx="0">
                  <c:v>全国平均</c:v>
                </c:pt>
                <c:pt idx="1">
                  <c:v>水</c:v>
                </c:pt>
              </c:strCache>
            </c:strRef>
          </c:tx>
          <c:spPr>
            <a:ln>
              <a:solidFill>
                <a:srgbClr val="FF0000"/>
              </a:solidFill>
            </a:ln>
          </c:spPr>
          <c:marker>
            <c:symbol val="none"/>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グラフ!$V$22:$AG$22</c:f>
              <c:numCache>
                <c:formatCode>#,##0_);[Red]\(#,##0\)</c:formatCode>
                <c:ptCount val="12"/>
                <c:pt idx="0">
                  <c:v>2.7931980339203886</c:v>
                </c:pt>
                <c:pt idx="1">
                  <c:v>2.7931980339203886</c:v>
                </c:pt>
                <c:pt idx="2">
                  <c:v>2.7931980339203886</c:v>
                </c:pt>
                <c:pt idx="3">
                  <c:v>2.7931980339203886</c:v>
                </c:pt>
                <c:pt idx="4">
                  <c:v>2.7931980339203886</c:v>
                </c:pt>
                <c:pt idx="5">
                  <c:v>2.7931980339203886</c:v>
                </c:pt>
                <c:pt idx="6">
                  <c:v>2.7931980339203886</c:v>
                </c:pt>
                <c:pt idx="7">
                  <c:v>2.7931980339203886</c:v>
                </c:pt>
                <c:pt idx="8">
                  <c:v>2.7931980339203886</c:v>
                </c:pt>
                <c:pt idx="9">
                  <c:v>2.7931980339203886</c:v>
                </c:pt>
                <c:pt idx="10">
                  <c:v>2.7931980339203886</c:v>
                </c:pt>
                <c:pt idx="11">
                  <c:v>2.7931980339203886</c:v>
                </c:pt>
              </c:numCache>
            </c:numRef>
          </c:val>
          <c:smooth val="0"/>
          <c:extLst>
            <c:ext xmlns:c16="http://schemas.microsoft.com/office/drawing/2014/chart" uri="{C3380CC4-5D6E-409C-BE32-E72D297353CC}">
              <c16:uniqueId val="{00000012-4843-4618-BED9-2F750BC46EC9}"/>
            </c:ext>
          </c:extLst>
        </c:ser>
        <c:ser>
          <c:idx val="6"/>
          <c:order val="0"/>
          <c:tx>
            <c:strRef>
              <c:f>グラフ!$T$13:$U$13</c:f>
              <c:strCache>
                <c:ptCount val="2"/>
                <c:pt idx="0">
                  <c:v>あなたのご家庭</c:v>
                </c:pt>
                <c:pt idx="1">
                  <c:v>水</c:v>
                </c:pt>
              </c:strCache>
            </c:strRef>
          </c:tx>
          <c:spPr>
            <a:ln>
              <a:solidFill>
                <a:srgbClr val="00FFFF"/>
              </a:solidFill>
            </a:ln>
          </c:spPr>
          <c:marker>
            <c:symbol val="circle"/>
            <c:size val="6"/>
            <c:spPr>
              <a:solidFill>
                <a:srgbClr val="00FFFF"/>
              </a:solidFill>
              <a:ln>
                <a:solidFill>
                  <a:srgbClr val="00FFFF"/>
                </a:solidFill>
              </a:ln>
            </c:spPr>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グラフ!$V$13:$AG$13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4843-4618-BED9-2F750BC46EC9}"/>
            </c:ext>
          </c:extLst>
        </c:ser>
        <c:dLbls>
          <c:showLegendKey val="0"/>
          <c:showVal val="0"/>
          <c:showCatName val="0"/>
          <c:showSerName val="0"/>
          <c:showPercent val="0"/>
          <c:showBubbleSize val="0"/>
        </c:dLbls>
        <c:marker val="1"/>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210785761154855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33025038536848E-2"/>
          <c:y val="0.28645833333333331"/>
          <c:w val="0.78143518142706392"/>
          <c:h val="0.51767306430446192"/>
        </c:manualLayout>
      </c:layout>
      <c:lineChart>
        <c:grouping val="standard"/>
        <c:varyColors val="0"/>
        <c:ser>
          <c:idx val="8"/>
          <c:order val="0"/>
          <c:tx>
            <c:strRef>
              <c:f>グラフ!$T$23:$U$23</c:f>
              <c:strCache>
                <c:ptCount val="2"/>
                <c:pt idx="0">
                  <c:v>全国平均</c:v>
                </c:pt>
                <c:pt idx="1">
                  <c:v>ごみ</c:v>
                </c:pt>
              </c:strCache>
            </c:strRef>
          </c:tx>
          <c:spPr>
            <a:ln>
              <a:solidFill>
                <a:srgbClr val="FF0000"/>
              </a:solidFill>
            </a:ln>
          </c:spPr>
          <c:marker>
            <c:symbol val="none"/>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グラフ!$V$23:$AG$23</c:f>
              <c:numCache>
                <c:formatCode>#,##0_);[Red]\(#,##0\)</c:formatCode>
                <c:ptCount val="12"/>
                <c:pt idx="0">
                  <c:v>5.8364224340917916</c:v>
                </c:pt>
                <c:pt idx="1">
                  <c:v>5.8364224340917916</c:v>
                </c:pt>
                <c:pt idx="2">
                  <c:v>5.8364224340917916</c:v>
                </c:pt>
                <c:pt idx="3">
                  <c:v>5.8364224340917916</c:v>
                </c:pt>
                <c:pt idx="4">
                  <c:v>5.8364224340917916</c:v>
                </c:pt>
                <c:pt idx="5">
                  <c:v>5.8364224340917916</c:v>
                </c:pt>
                <c:pt idx="6">
                  <c:v>5.8364224340917916</c:v>
                </c:pt>
                <c:pt idx="7">
                  <c:v>5.8364224340917916</c:v>
                </c:pt>
                <c:pt idx="8">
                  <c:v>5.8364224340917916</c:v>
                </c:pt>
                <c:pt idx="9">
                  <c:v>5.8364224340917916</c:v>
                </c:pt>
                <c:pt idx="10">
                  <c:v>5.8364224340917916</c:v>
                </c:pt>
                <c:pt idx="11">
                  <c:v>5.8364224340917916</c:v>
                </c:pt>
              </c:numCache>
            </c:numRef>
          </c:val>
          <c:smooth val="0"/>
          <c:extLst>
            <c:ext xmlns:c16="http://schemas.microsoft.com/office/drawing/2014/chart" uri="{C3380CC4-5D6E-409C-BE32-E72D297353CC}">
              <c16:uniqueId val="{00000014-4843-4618-BED9-2F750BC46EC9}"/>
            </c:ext>
          </c:extLst>
        </c:ser>
        <c:ser>
          <c:idx val="7"/>
          <c:order val="1"/>
          <c:tx>
            <c:strRef>
              <c:f>グラフ!$T$14:$U$14</c:f>
              <c:strCache>
                <c:ptCount val="2"/>
                <c:pt idx="0">
                  <c:v>あなたのご家庭</c:v>
                </c:pt>
                <c:pt idx="1">
                  <c:v>ごみ</c:v>
                </c:pt>
              </c:strCache>
            </c:strRef>
          </c:tx>
          <c:spPr>
            <a:ln>
              <a:solidFill>
                <a:srgbClr val="00FFFF"/>
              </a:solidFill>
            </a:ln>
          </c:spPr>
          <c:marker>
            <c:symbol val="circle"/>
            <c:size val="6"/>
            <c:spPr>
              <a:solidFill>
                <a:srgbClr val="00FFFF"/>
              </a:solidFill>
              <a:ln>
                <a:solidFill>
                  <a:srgbClr val="00FFFF"/>
                </a:solidFill>
              </a:ln>
            </c:spPr>
          </c:marker>
          <c:cat>
            <c:numRef>
              <c:f>グラフ!$V$6:$AG$6</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グラフ!$V$14:$AG$14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4843-4618-BED9-2F750BC46EC9}"/>
            </c:ext>
          </c:extLst>
        </c:ser>
        <c:dLbls>
          <c:showLegendKey val="0"/>
          <c:showVal val="0"/>
          <c:showCatName val="0"/>
          <c:showSerName val="0"/>
          <c:showPercent val="0"/>
          <c:showBubbleSize val="0"/>
        </c:dLbls>
        <c:smooth val="0"/>
        <c:axId val="570875240"/>
        <c:axId val="1"/>
      </c:lineChart>
      <c:catAx>
        <c:axId val="570875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1"/>
        <c:crosses val="autoZero"/>
        <c:auto val="0"/>
        <c:lblAlgn val="ctr"/>
        <c:lblOffset val="100"/>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PｺﾞｼｯｸE"/>
                <a:ea typeface="HGPｺﾞｼｯｸE"/>
                <a:cs typeface="HGPｺﾞｼｯｸE"/>
              </a:defRPr>
            </a:pPr>
            <a:endParaRPr lang="ja-JP"/>
          </a:p>
        </c:txPr>
        <c:crossAx val="570875240"/>
        <c:crosses val="autoZero"/>
        <c:crossBetween val="between"/>
      </c:valAx>
      <c:spPr>
        <a:solidFill>
          <a:srgbClr val="FFFFFF"/>
        </a:solidFill>
        <a:ln w="12700">
          <a:solidFill>
            <a:srgbClr val="808080"/>
          </a:solidFill>
          <a:prstDash val="solid"/>
        </a:ln>
      </c:spPr>
    </c:plotArea>
    <c:legend>
      <c:legendPos val="t"/>
      <c:layout>
        <c:manualLayout>
          <c:xMode val="edge"/>
          <c:yMode val="edge"/>
          <c:x val="1.9297020862082962E-2"/>
          <c:y val="9.9876968503937007E-3"/>
          <c:w val="0.9785870065210921"/>
          <c:h val="0.2210785761154855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HGPｺﾞｼｯｸE"/>
              <a:ea typeface="HGPｺﾞｼｯｸE"/>
              <a:cs typeface="HGPｺﾞｼｯｸE"/>
            </a:defRPr>
          </a:pPr>
          <a:endParaRPr lang="ja-JP"/>
        </a:p>
      </c:txPr>
    </c:legend>
    <c:plotVisOnly val="1"/>
    <c:dispBlanksAs val="gap"/>
    <c:showDLblsOverMax val="0"/>
  </c:chart>
  <c:spPr>
    <a:solidFill>
      <a:srgbClr val="FFFFFF"/>
    </a:solidFill>
    <a:ln w="6350">
      <a:solidFill>
        <a:srgbClr val="000000"/>
      </a:solid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en-US" altLang="ja-JP" sz="1600">
                <a:latin typeface="+mn-ea"/>
              </a:rPr>
              <a:t>2020</a:t>
            </a:r>
            <a:r>
              <a:rPr lang="ja-JP" altLang="en-US" sz="1600">
                <a:latin typeface="+mn-ea"/>
              </a:rPr>
              <a:t>年度の</a:t>
            </a:r>
            <a:r>
              <a:rPr lang="ja-JP" altLang="ja-JP" sz="1600">
                <a:latin typeface="+mn-ea"/>
              </a:rPr>
              <a:t>家庭からの</a:t>
            </a:r>
            <a:r>
              <a:rPr lang="en-US" altLang="ja-JP" sz="1600">
                <a:latin typeface="+mn-ea"/>
              </a:rPr>
              <a:t>CO</a:t>
            </a:r>
            <a:r>
              <a:rPr lang="en-US" altLang="ja-JP" sz="1600" baseline="-25000">
                <a:latin typeface="+mn-ea"/>
              </a:rPr>
              <a:t>2</a:t>
            </a:r>
            <a:r>
              <a:rPr lang="ja-JP" altLang="ja-JP" sz="1600">
                <a:latin typeface="+mn-ea"/>
              </a:rPr>
              <a:t>排出量</a:t>
            </a:r>
            <a:endParaRPr lang="en-US" altLang="ja-JP" sz="1600">
              <a:latin typeface="+mn-ea"/>
            </a:endParaRPr>
          </a:p>
          <a:p>
            <a:pPr>
              <a:defRPr>
                <a:latin typeface="(日本語用のフォントを使用)"/>
              </a:defRPr>
            </a:pPr>
            <a:r>
              <a:rPr lang="ja-JP" altLang="ja-JP" sz="1600">
                <a:latin typeface="+mn-ea"/>
              </a:rPr>
              <a:t>（燃料種別）</a:t>
            </a:r>
          </a:p>
        </c:rich>
      </c:tx>
      <c:layout>
        <c:manualLayout>
          <c:xMode val="edge"/>
          <c:yMode val="edge"/>
          <c:x val="0.22725293869713853"/>
          <c:y val="8.1503975532891598E-2"/>
        </c:manualLayout>
      </c:layout>
      <c:overlay val="0"/>
    </c:title>
    <c:autoTitleDeleted val="0"/>
    <c:plotArea>
      <c:layout>
        <c:manualLayout>
          <c:layoutTarget val="inner"/>
          <c:xMode val="edge"/>
          <c:yMode val="edge"/>
          <c:x val="0.18235732683931999"/>
          <c:y val="0.24892469302201467"/>
          <c:w val="0.67252020793331146"/>
          <c:h val="0.46079665194503783"/>
        </c:manualLayout>
      </c:layout>
      <c:doughnutChart>
        <c:varyColors val="1"/>
        <c:ser>
          <c:idx val="1"/>
          <c:order val="0"/>
          <c:tx>
            <c:strRef>
              <c:f>'[5]リンク切公表時非表示（グラフの添え物）'!$CA$71</c:f>
              <c:strCache>
                <c:ptCount val="1"/>
                <c:pt idx="0">
                  <c:v>世帯当たりCO2排出量</c:v>
                </c:pt>
              </c:strCache>
            </c:strRef>
          </c:tx>
          <c:spPr>
            <a:noFill/>
            <a:ln>
              <a:noFill/>
            </a:ln>
          </c:spPr>
          <c:dLbls>
            <c:dLbl>
              <c:idx val="0"/>
              <c:layout>
                <c:manualLayout>
                  <c:x val="9.4092352362665665E-2"/>
                  <c:y val="-2.0706630483179955E-2"/>
                </c:manualLayout>
              </c:layout>
              <c:tx>
                <c:rich>
                  <a:bodyPr wrap="square" lIns="38100" tIns="19050" rIns="38100" bIns="19050" anchor="ctr" anchorCtr="0">
                    <a:noAutofit/>
                  </a:bodyPr>
                  <a:lstStyle/>
                  <a:p>
                    <a:pPr algn="l">
                      <a:defRPr b="1"/>
                    </a:pPr>
                    <a:fld id="{5391F2BC-3640-4F7A-B7CE-5BA6E9A5A969}" type="VALUE">
                      <a:rPr lang="en-US" altLang="ja-JP" sz="1200"/>
                      <a:pPr algn="l">
                        <a:defRPr b="1"/>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43508281437990093"/>
                      <c:h val="4.8817470447487882E-2"/>
                    </c:manualLayout>
                  </c15:layout>
                  <c15:dlblFieldTable/>
                  <c15:showDataLabelsRange val="0"/>
                </c:ext>
                <c:ext xmlns:c16="http://schemas.microsoft.com/office/drawing/2014/chart" uri="{C3380CC4-5D6E-409C-BE32-E72D297353CC}">
                  <c16:uniqueId val="{00000000-454B-43F9-99C4-C60EAE7AB650}"/>
                </c:ext>
              </c:extLst>
            </c:dLbl>
            <c:dLbl>
              <c:idx val="1"/>
              <c:layout>
                <c:manualLayout>
                  <c:x val="0.18062238605850436"/>
                  <c:y val="8.5504609384093169E-2"/>
                </c:manualLayout>
              </c:layout>
              <c:tx>
                <c:rich>
                  <a:bodyPr wrap="square" lIns="38100" tIns="19050" rIns="38100" bIns="19050" anchor="ctr" anchorCtr="0">
                    <a:spAutoFit/>
                  </a:bodyPr>
                  <a:lstStyle/>
                  <a:p>
                    <a:pPr algn="l">
                      <a:defRPr sz="1100" b="1">
                        <a:solidFill>
                          <a:sysClr val="windowText" lastClr="000000"/>
                        </a:solidFill>
                      </a:defRPr>
                    </a:pPr>
                    <a:fld id="{D9A0223F-6EBD-4311-8284-331C0B075F5D}" type="VALUE">
                      <a:rPr lang="en-US" altLang="ja-JP" sz="1100" b="0">
                        <a:solidFill>
                          <a:sysClr val="windowText" lastClr="000000"/>
                        </a:solidFill>
                      </a:rPr>
                      <a:pPr algn="l">
                        <a:defRPr sz="1100" b="1">
                          <a:solidFill>
                            <a:sysClr val="windowText" lastClr="000000"/>
                          </a:solidFill>
                        </a:defRPr>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37657167627189903"/>
                      <c:h val="4.0965755902193812E-2"/>
                    </c:manualLayout>
                  </c15:layout>
                  <c15:dlblFieldTable/>
                  <c15:showDataLabelsRange val="0"/>
                </c:ext>
                <c:ext xmlns:c16="http://schemas.microsoft.com/office/drawing/2014/chart" uri="{C3380CC4-5D6E-409C-BE32-E72D297353CC}">
                  <c16:uniqueId val="{00000001-454B-43F9-99C4-C60EAE7AB650}"/>
                </c:ext>
              </c:extLst>
            </c:dLbl>
            <c:spPr>
              <a:noFill/>
              <a:ln>
                <a:noFill/>
              </a:ln>
              <a:effectLst/>
            </c:spPr>
            <c:txPr>
              <a:bodyPr wrap="square" lIns="38100" tIns="19050" rIns="38100" bIns="19050" anchor="ctr" anchorCtr="0">
                <a:spAutoFit/>
              </a:bodyPr>
              <a:lstStyle/>
              <a:p>
                <a:pPr algn="l">
                  <a:defRPr b="1"/>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val>
            <c:numRef>
              <c:f>'[5]リンク切公表時非表示（グラフの添え物）'!$CA$72:$CA$73</c:f>
              <c:numCache>
                <c:formatCode>General</c:formatCode>
                <c:ptCount val="2"/>
                <c:pt idx="0">
                  <c:v>3900</c:v>
                </c:pt>
                <c:pt idx="1">
                  <c:v>2020</c:v>
                </c:pt>
              </c:numCache>
            </c:numRef>
          </c:val>
          <c:extLst>
            <c:ext xmlns:c16="http://schemas.microsoft.com/office/drawing/2014/chart" uri="{C3380CC4-5D6E-409C-BE32-E72D297353CC}">
              <c16:uniqueId val="{00000002-454B-43F9-99C4-C60EAE7AB650}"/>
            </c:ext>
          </c:extLst>
        </c:ser>
        <c:ser>
          <c:idx val="0"/>
          <c:order val="1"/>
          <c:tx>
            <c:strRef>
              <c:f>'11.Household (per household)'!$BE$25</c:f>
              <c:strCache>
                <c:ptCount val="1"/>
                <c:pt idx="0">
                  <c:v>2020</c:v>
                </c:pt>
              </c:strCache>
            </c:strRef>
          </c:tx>
          <c:spPr>
            <a:ln>
              <a:solidFill>
                <a:schemeClr val="tx1">
                  <a:lumMod val="75000"/>
                  <a:lumOff val="25000"/>
                </a:schemeClr>
              </a:solidFill>
            </a:ln>
          </c:spPr>
          <c:dLbls>
            <c:dLbl>
              <c:idx val="0"/>
              <c:delete val="1"/>
              <c:extLst>
                <c:ext xmlns:c15="http://schemas.microsoft.com/office/drawing/2012/chart" uri="{CE6537A1-D6FC-4f65-9D91-7224C49458BB}"/>
                <c:ext xmlns:c16="http://schemas.microsoft.com/office/drawing/2014/chart" uri="{C3380CC4-5D6E-409C-BE32-E72D297353CC}">
                  <c16:uniqueId val="{00000003-454B-43F9-99C4-C60EAE7AB650}"/>
                </c:ext>
              </c:extLst>
            </c:dLbl>
            <c:dLbl>
              <c:idx val="1"/>
              <c:layout>
                <c:manualLayout>
                  <c:x val="2.1524050529581028E-3"/>
                  <c:y val="-1.516395151357683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32952388726761"/>
                      <c:h val="7.5999950612432671E-2"/>
                    </c:manualLayout>
                  </c15:layout>
                </c:ext>
                <c:ext xmlns:c16="http://schemas.microsoft.com/office/drawing/2014/chart" uri="{C3380CC4-5D6E-409C-BE32-E72D297353CC}">
                  <c16:uniqueId val="{00000004-454B-43F9-99C4-C60EAE7AB650}"/>
                </c:ext>
              </c:extLst>
            </c:dLbl>
            <c:dLbl>
              <c:idx val="2"/>
              <c:layout>
                <c:manualLayout>
                  <c:x val="1.3080072729730845E-2"/>
                  <c:y val="-1.5966546142139392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2440150035560744E-2"/>
                      <c:h val="7.6305882352941182E-2"/>
                    </c:manualLayout>
                  </c15:layout>
                </c:ext>
                <c:ext xmlns:c16="http://schemas.microsoft.com/office/drawing/2014/chart" uri="{C3380CC4-5D6E-409C-BE32-E72D297353CC}">
                  <c16:uniqueId val="{00000005-454B-43F9-99C4-C60EAE7AB650}"/>
                </c:ext>
              </c:extLst>
            </c:dLbl>
            <c:dLbl>
              <c:idx val="3"/>
              <c:layout>
                <c:manualLayout>
                  <c:x val="1.2476101514538837E-2"/>
                  <c:y val="-1.9227661080470609E-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529333747038351"/>
                      <c:h val="7.8352941176470584E-2"/>
                    </c:manualLayout>
                  </c15:layout>
                </c:ext>
                <c:ext xmlns:c16="http://schemas.microsoft.com/office/drawing/2014/chart" uri="{C3380CC4-5D6E-409C-BE32-E72D297353CC}">
                  <c16:uniqueId val="{00000006-454B-43F9-99C4-C60EAE7AB650}"/>
                </c:ext>
              </c:extLst>
            </c:dLbl>
            <c:dLbl>
              <c:idx val="4"/>
              <c:layout>
                <c:manualLayout>
                  <c:x val="0"/>
                  <c:y val="-1.41560171432710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54B-43F9-99C4-C60EAE7AB650}"/>
                </c:ext>
              </c:extLst>
            </c:dLbl>
            <c:dLbl>
              <c:idx val="5"/>
              <c:layout>
                <c:manualLayout>
                  <c:x val="-0.13919692783215473"/>
                  <c:y val="4.51886277952173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454B-43F9-99C4-C60EAE7AB650}"/>
                </c:ext>
              </c:extLst>
            </c:dLbl>
            <c:dLbl>
              <c:idx val="6"/>
              <c:layout>
                <c:manualLayout>
                  <c:x val="1.1759774329517941E-2"/>
                  <c:y val="4.73111927280428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454B-43F9-99C4-C60EAE7AB650}"/>
                </c:ext>
              </c:extLst>
            </c:dLbl>
            <c:dLbl>
              <c:idx val="7"/>
              <c:layout>
                <c:manualLayout>
                  <c:x val="-0.1506231442888587"/>
                  <c:y val="-9.526460618626729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1127408194606246E-2"/>
                      <c:h val="7.3647058823529413E-2"/>
                    </c:manualLayout>
                  </c15:layout>
                </c:ext>
                <c:ext xmlns:c16="http://schemas.microsoft.com/office/drawing/2014/chart" uri="{C3380CC4-5D6E-409C-BE32-E72D297353CC}">
                  <c16:uniqueId val="{0000000A-454B-43F9-99C4-C60EAE7AB650}"/>
                </c:ext>
              </c:extLst>
            </c:dLbl>
            <c:dLbl>
              <c:idx val="8"/>
              <c:layout>
                <c:manualLayout>
                  <c:x val="-6.1638034740642252E-3"/>
                  <c:y val="-1.143010653080133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454B-43F9-99C4-C60EAE7AB650}"/>
                </c:ext>
              </c:extLst>
            </c:dLbl>
            <c:dLbl>
              <c:idx val="9"/>
              <c:layout>
                <c:manualLayout>
                  <c:x val="-1.3561062229571208E-3"/>
                  <c:y val="-0.108970913151240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4609036614904214E-2"/>
                      <c:h val="8.0691985647495051E-2"/>
                    </c:manualLayout>
                  </c15:layout>
                </c:ext>
                <c:ext xmlns:c16="http://schemas.microsoft.com/office/drawing/2014/chart" uri="{C3380CC4-5D6E-409C-BE32-E72D297353CC}">
                  <c16:uniqueId val="{0000000C-454B-43F9-99C4-C60EAE7AB650}"/>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'11.Household (per household)'!$W$27:$W$36</c:f>
              <c:strCache>
                <c:ptCount val="10"/>
                <c:pt idx="0">
                  <c:v>石炭等</c:v>
                </c:pt>
                <c:pt idx="1">
                  <c:v>灯油</c:v>
                </c:pt>
                <c:pt idx="2">
                  <c:v>LPG</c:v>
                </c:pt>
                <c:pt idx="3">
                  <c:v>都市ガス</c:v>
                </c:pt>
                <c:pt idx="4">
                  <c:v>電力</c:v>
                </c:pt>
                <c:pt idx="5">
                  <c:v>熱</c:v>
                </c:pt>
                <c:pt idx="6">
                  <c:v>ガソリン</c:v>
                </c:pt>
                <c:pt idx="7">
                  <c:v>軽油</c:v>
                </c:pt>
                <c:pt idx="8">
                  <c:v>ごみ処理</c:v>
                </c:pt>
                <c:pt idx="9">
                  <c:v>水道</c:v>
                </c:pt>
              </c:strCache>
            </c:strRef>
          </c:cat>
          <c:val>
            <c:numRef>
              <c:f>'11.Household (per household)'!$BE$27:$BE$36</c:f>
              <c:numCache>
                <c:formatCode>0.0%</c:formatCode>
                <c:ptCount val="10"/>
                <c:pt idx="0">
                  <c:v>0</c:v>
                </c:pt>
                <c:pt idx="1">
                  <c:v>9.1181425439298247E-2</c:v>
                </c:pt>
                <c:pt idx="2">
                  <c:v>5.3103971818410756E-2</c:v>
                </c:pt>
                <c:pt idx="3">
                  <c:v>9.6039594162000558E-2</c:v>
                </c:pt>
                <c:pt idx="4">
                  <c:v>0.47644752489359682</c:v>
                </c:pt>
                <c:pt idx="5" formatCode="0.00%">
                  <c:v>2.3266939076365653E-4</c:v>
                </c:pt>
                <c:pt idx="6">
                  <c:v>0.21591718255856462</c:v>
                </c:pt>
                <c:pt idx="7">
                  <c:v>1.0823184139035802E-2</c:v>
                </c:pt>
                <c:pt idx="8">
                  <c:v>3.8046252578238897E-2</c:v>
                </c:pt>
                <c:pt idx="9">
                  <c:v>1.820819502009063E-2</c:v>
                </c:pt>
              </c:numCache>
            </c:numRef>
          </c:val>
          <c:extLst>
            <c:ext xmlns:c16="http://schemas.microsoft.com/office/drawing/2014/chart" uri="{C3380CC4-5D6E-409C-BE32-E72D297353CC}">
              <c16:uniqueId val="{0000000D-454B-43F9-99C4-C60EAE7AB650}"/>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en-US" altLang="ja-JP" sz="1600">
                <a:latin typeface="+mn-ea"/>
              </a:rPr>
              <a:t>2020</a:t>
            </a:r>
            <a:r>
              <a:rPr lang="ja-JP" altLang="en-US" sz="1600">
                <a:latin typeface="+mn-ea"/>
              </a:rPr>
              <a:t>年度の</a:t>
            </a:r>
            <a:r>
              <a:rPr lang="ja-JP" altLang="ja-JP" sz="1600">
                <a:latin typeface="+mn-ea"/>
              </a:rPr>
              <a:t>家庭からの</a:t>
            </a:r>
            <a:r>
              <a:rPr lang="en-US" altLang="ja-JP" sz="1600">
                <a:latin typeface="+mn-ea"/>
              </a:rPr>
              <a:t>CO</a:t>
            </a:r>
            <a:r>
              <a:rPr lang="en-US" altLang="ja-JP" sz="1600" baseline="-25000">
                <a:latin typeface="+mn-ea"/>
              </a:rPr>
              <a:t>2</a:t>
            </a:r>
            <a:r>
              <a:rPr lang="ja-JP" altLang="ja-JP" sz="1600">
                <a:latin typeface="+mn-ea"/>
              </a:rPr>
              <a:t>排出量</a:t>
            </a:r>
            <a:endParaRPr lang="en-US" altLang="ja-JP" sz="1600">
              <a:latin typeface="+mn-ea"/>
            </a:endParaRPr>
          </a:p>
          <a:p>
            <a:pPr>
              <a:defRPr>
                <a:latin typeface="(日本語用のフォントを使用)"/>
              </a:defRPr>
            </a:pPr>
            <a:r>
              <a:rPr lang="ja-JP" altLang="ja-JP" sz="1600">
                <a:latin typeface="+mn-ea"/>
              </a:rPr>
              <a:t>（用途別）</a:t>
            </a:r>
          </a:p>
        </c:rich>
      </c:tx>
      <c:layout>
        <c:manualLayout>
          <c:xMode val="edge"/>
          <c:yMode val="edge"/>
          <c:x val="0.18458730732369744"/>
          <c:y val="0"/>
        </c:manualLayout>
      </c:layout>
      <c:overlay val="0"/>
    </c:title>
    <c:autoTitleDeleted val="0"/>
    <c:plotArea>
      <c:layout>
        <c:manualLayout>
          <c:layoutTarget val="inner"/>
          <c:xMode val="edge"/>
          <c:yMode val="edge"/>
          <c:x val="0.1023014458834474"/>
          <c:y val="0.13297371223186752"/>
          <c:w val="0.72226823617771663"/>
          <c:h val="0.51925492448289934"/>
        </c:manualLayout>
      </c:layout>
      <c:doughnutChart>
        <c:varyColors val="1"/>
        <c:ser>
          <c:idx val="1"/>
          <c:order val="0"/>
          <c:tx>
            <c:strRef>
              <c:f>'[5]リンク切公表時非表示（グラフの添え物）'!$CA$71</c:f>
              <c:strCache>
                <c:ptCount val="1"/>
                <c:pt idx="0">
                  <c:v>世帯当たりCO2排出量</c:v>
                </c:pt>
              </c:strCache>
            </c:strRef>
          </c:tx>
          <c:spPr>
            <a:noFill/>
          </c:spPr>
          <c:dPt>
            <c:idx val="0"/>
            <c:bubble3D val="0"/>
            <c:extLst>
              <c:ext xmlns:c16="http://schemas.microsoft.com/office/drawing/2014/chart" uri="{C3380CC4-5D6E-409C-BE32-E72D297353CC}">
                <c16:uniqueId val="{00000000-5EDF-4BEB-860A-0FDD1459AD18}"/>
              </c:ext>
            </c:extLst>
          </c:dPt>
          <c:dLbls>
            <c:dLbl>
              <c:idx val="0"/>
              <c:layout>
                <c:manualLayout>
                  <c:x val="9.2207103128299814E-2"/>
                  <c:y val="-2.5905152784295293E-2"/>
                </c:manualLayout>
              </c:layout>
              <c:tx>
                <c:rich>
                  <a:bodyPr wrap="square" lIns="38100" tIns="19050" rIns="38100" bIns="19050" anchor="ctr" anchorCtr="0">
                    <a:noAutofit/>
                  </a:bodyPr>
                  <a:lstStyle/>
                  <a:p>
                    <a:pPr algn="l">
                      <a:defRPr/>
                    </a:pPr>
                    <a:fld id="{B086859C-FA85-44F7-ADE8-01EEC6B896F0}" type="VALUE">
                      <a:rPr lang="en-US" altLang="ja-JP" sz="1200" b="1" i="0" baseline="0"/>
                      <a:pPr algn="l">
                        <a:defRPr/>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46186567066908124"/>
                      <c:h val="5.7057234034154039E-2"/>
                    </c:manualLayout>
                  </c15:layout>
                  <c15:dlblFieldTable/>
                  <c15:showDataLabelsRange val="0"/>
                </c:ext>
                <c:ext xmlns:c16="http://schemas.microsoft.com/office/drawing/2014/chart" uri="{C3380CC4-5D6E-409C-BE32-E72D297353CC}">
                  <c16:uniqueId val="{00000000-5EDF-4BEB-860A-0FDD1459AD18}"/>
                </c:ext>
              </c:extLst>
            </c:dLbl>
            <c:dLbl>
              <c:idx val="1"/>
              <c:layout>
                <c:manualLayout>
                  <c:x val="0.25779124162763589"/>
                  <c:y val="9.0733624689935927E-2"/>
                </c:manualLayout>
              </c:layout>
              <c:spPr>
                <a:noFill/>
                <a:ln>
                  <a:noFill/>
                </a:ln>
                <a:effectLst/>
              </c:spPr>
              <c:txPr>
                <a:bodyPr wrap="square" lIns="38100" tIns="19050" rIns="38100" bIns="19050" anchor="ctr" anchorCtr="0">
                  <a:noAutofit/>
                </a:bodyPr>
                <a:lstStyle/>
                <a:p>
                  <a:pPr algn="l">
                    <a:defRPr sz="11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49684503584529671"/>
                      <c:h val="4.9872039743918579E-2"/>
                    </c:manualLayout>
                  </c15:layout>
                </c:ext>
                <c:ext xmlns:c16="http://schemas.microsoft.com/office/drawing/2014/chart" uri="{C3380CC4-5D6E-409C-BE32-E72D297353CC}">
                  <c16:uniqueId val="{00000001-5EDF-4BEB-860A-0FDD1459AD18}"/>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val>
            <c:numRef>
              <c:f>'[5]リンク切公表時非表示（グラフの添え物）'!$CA$72:$CA$73</c:f>
              <c:numCache>
                <c:formatCode>General</c:formatCode>
                <c:ptCount val="2"/>
                <c:pt idx="0">
                  <c:v>3900</c:v>
                </c:pt>
                <c:pt idx="1">
                  <c:v>2020</c:v>
                </c:pt>
              </c:numCache>
            </c:numRef>
          </c:val>
          <c:extLst>
            <c:ext xmlns:c16="http://schemas.microsoft.com/office/drawing/2014/chart" uri="{C3380CC4-5D6E-409C-BE32-E72D297353CC}">
              <c16:uniqueId val="{00000002-5EDF-4BEB-860A-0FDD1459AD18}"/>
            </c:ext>
          </c:extLst>
        </c:ser>
        <c:ser>
          <c:idx val="0"/>
          <c:order val="1"/>
          <c:tx>
            <c:strRef>
              <c:f>'11.Household (per household)'!$BE$51</c:f>
              <c:strCache>
                <c:ptCount val="1"/>
                <c:pt idx="0">
                  <c:v>2020</c:v>
                </c:pt>
              </c:strCache>
            </c:strRef>
          </c:tx>
          <c:spPr>
            <a:ln>
              <a:solidFill>
                <a:sysClr val="windowText" lastClr="000000"/>
              </a:solidFill>
            </a:ln>
          </c:spPr>
          <c:dPt>
            <c:idx val="0"/>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4-5EDF-4BEB-860A-0FDD1459AD18}"/>
              </c:ext>
            </c:extLst>
          </c:dPt>
          <c:dPt>
            <c:idx val="1"/>
            <c:bubble3D val="0"/>
            <c:spPr>
              <a:solidFill>
                <a:schemeClr val="accent1">
                  <a:lumMod val="75000"/>
                </a:schemeClr>
              </a:solidFill>
              <a:ln>
                <a:solidFill>
                  <a:sysClr val="windowText" lastClr="000000"/>
                </a:solidFill>
              </a:ln>
            </c:spPr>
            <c:extLst>
              <c:ext xmlns:c16="http://schemas.microsoft.com/office/drawing/2014/chart" uri="{C3380CC4-5D6E-409C-BE32-E72D297353CC}">
                <c16:uniqueId val="{00000006-5EDF-4BEB-860A-0FDD1459AD18}"/>
              </c:ext>
            </c:extLst>
          </c:dPt>
          <c:dLbls>
            <c:dLbl>
              <c:idx val="0"/>
              <c:layout>
                <c:manualLayout>
                  <c:x val="3.0235620131409228E-2"/>
                  <c:y val="-3.406033986946592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607332353427763"/>
                      <c:h val="8.0928111471193928E-2"/>
                    </c:manualLayout>
                  </c15:layout>
                </c:ext>
                <c:ext xmlns:c16="http://schemas.microsoft.com/office/drawing/2014/chart" uri="{C3380CC4-5D6E-409C-BE32-E72D297353CC}">
                  <c16:uniqueId val="{00000004-5EDF-4BEB-860A-0FDD1459AD18}"/>
                </c:ext>
              </c:extLst>
            </c:dLbl>
            <c:dLbl>
              <c:idx val="1"/>
              <c:layout>
                <c:manualLayout>
                  <c:x val="0.1247657262495772"/>
                  <c:y val="-9.419131050421021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5439901347275388E-2"/>
                      <c:h val="7.8502059581079128E-2"/>
                    </c:manualLayout>
                  </c15:layout>
                </c:ext>
                <c:ext xmlns:c16="http://schemas.microsoft.com/office/drawing/2014/chart" uri="{C3380CC4-5D6E-409C-BE32-E72D297353CC}">
                  <c16:uniqueId val="{00000006-5EDF-4BEB-860A-0FDD1459AD18}"/>
                </c:ext>
              </c:extLst>
            </c:dLbl>
            <c:dLbl>
              <c:idx val="3"/>
              <c:layout>
                <c:manualLayout>
                  <c:x val="-4.7440264861135974E-3"/>
                  <c:y val="-4.667948277029922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EDF-4BEB-860A-0FDD1459AD18}"/>
                </c:ext>
              </c:extLst>
            </c:dLbl>
            <c:dLbl>
              <c:idx val="4"/>
              <c:layout>
                <c:manualLayout>
                  <c:x val="-4.3982416839472581E-17"/>
                  <c:y val="-1.188021969613204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EDF-4BEB-860A-0FDD1459AD18}"/>
                </c:ext>
              </c:extLst>
            </c:dLbl>
            <c:dLbl>
              <c:idx val="5"/>
              <c:layout>
                <c:manualLayout>
                  <c:x val="4.6898958218613649E-3"/>
                  <c:y val="1.188021969613204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EDF-4BEB-860A-0FDD1459AD18}"/>
                </c:ext>
              </c:extLst>
            </c:dLbl>
            <c:dLbl>
              <c:idx val="6"/>
              <c:layout>
                <c:manualLayout>
                  <c:x val="1.3819063816657288E-3"/>
                  <c:y val="-2.005090428993868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EDF-4BEB-860A-0FDD1459AD18}"/>
                </c:ext>
              </c:extLst>
            </c:dLbl>
            <c:dLbl>
              <c:idx val="7"/>
              <c:layout>
                <c:manualLayout>
                  <c:x val="-7.915037456648464E-5"/>
                  <c:y val="-0.1112087721297155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EDF-4BEB-860A-0FDD1459AD18}"/>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'11.Household (per household)'!$W$53:$W$60</c:f>
              <c:strCache>
                <c:ptCount val="8"/>
                <c:pt idx="0">
                  <c:v>暖房</c:v>
                </c:pt>
                <c:pt idx="1">
                  <c:v>冷房</c:v>
                </c:pt>
                <c:pt idx="2">
                  <c:v>給湯</c:v>
                </c:pt>
                <c:pt idx="3">
                  <c:v>厨房</c:v>
                </c:pt>
                <c:pt idx="4">
                  <c:v>動力他※</c:v>
                </c:pt>
                <c:pt idx="5">
                  <c:v>自家用乗用車</c:v>
                </c:pt>
                <c:pt idx="6">
                  <c:v>ごみ処理</c:v>
                </c:pt>
                <c:pt idx="7">
                  <c:v>水道</c:v>
                </c:pt>
              </c:strCache>
            </c:strRef>
          </c:cat>
          <c:val>
            <c:numRef>
              <c:f>'11.Household (per household)'!$BE$53:$BE$60</c:f>
              <c:numCache>
                <c:formatCode>0.0%</c:formatCode>
                <c:ptCount val="8"/>
                <c:pt idx="0">
                  <c:v>0.15939841527672977</c:v>
                </c:pt>
                <c:pt idx="1">
                  <c:v>2.5681890484984111E-2</c:v>
                </c:pt>
                <c:pt idx="2">
                  <c:v>0.14986044331317508</c:v>
                </c:pt>
                <c:pt idx="3">
                  <c:v>5.8012280745537194E-2</c:v>
                </c:pt>
                <c:pt idx="4">
                  <c:v>0.32405215588364394</c:v>
                </c:pt>
                <c:pt idx="5">
                  <c:v>0.22674036669760045</c:v>
                </c:pt>
                <c:pt idx="6">
                  <c:v>3.8046252578238897E-2</c:v>
                </c:pt>
                <c:pt idx="7">
                  <c:v>1.820819502009063E-2</c:v>
                </c:pt>
              </c:numCache>
            </c:numRef>
          </c:val>
          <c:extLst>
            <c:ext xmlns:c16="http://schemas.microsoft.com/office/drawing/2014/chart" uri="{C3380CC4-5D6E-409C-BE32-E72D297353CC}">
              <c16:uniqueId val="{0000000C-5EDF-4BEB-860A-0FDD1459AD18}"/>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b="1" i="0" u="none" strike="noStrike" baseline="0">
                <a:latin typeface="+mn-ea"/>
              </a:rPr>
              <a:t>家庭からの</a:t>
            </a:r>
            <a:r>
              <a:rPr lang="en-US" altLang="ja-JP" sz="1600" b="1" i="0" u="none" strike="noStrike" baseline="0">
                <a:latin typeface="+mn-ea"/>
              </a:rPr>
              <a:t>CO</a:t>
            </a:r>
            <a:r>
              <a:rPr lang="en-US" altLang="ja-JP" sz="1600" b="1" i="0" u="none" strike="noStrike" baseline="-25000">
                <a:latin typeface="+mn-ea"/>
              </a:rPr>
              <a:t>2</a:t>
            </a:r>
            <a:r>
              <a:rPr lang="en-US" altLang="ja-JP" sz="1600" b="1" i="0" u="none" strike="noStrike" baseline="0">
                <a:latin typeface="+mn-ea"/>
              </a:rPr>
              <a:t> </a:t>
            </a:r>
            <a:r>
              <a:rPr lang="ja-JP" altLang="ja-JP" sz="1600" b="1" i="0" u="none" strike="noStrike" baseline="0">
                <a:latin typeface="+mn-ea"/>
              </a:rPr>
              <a:t>排出量（燃料種別）</a:t>
            </a:r>
            <a:r>
              <a:rPr lang="ja-JP" altLang="en-US" sz="1600" b="1" i="0" u="none" strike="noStrike" baseline="0">
                <a:latin typeface="+mn-ea"/>
              </a:rPr>
              <a:t>の推移</a:t>
            </a:r>
            <a:endParaRPr lang="ja-JP" altLang="en-US" sz="1600">
              <a:latin typeface="+mn-ea"/>
            </a:endParaRPr>
          </a:p>
        </c:rich>
      </c:tx>
      <c:overlay val="0"/>
    </c:title>
    <c:autoTitleDeleted val="0"/>
    <c:plotArea>
      <c:layout>
        <c:manualLayout>
          <c:layoutTarget val="inner"/>
          <c:xMode val="edge"/>
          <c:yMode val="edge"/>
          <c:x val="0.13289041666666671"/>
          <c:y val="0.16343518518518532"/>
          <c:w val="0.72561222222222221"/>
          <c:h val="0.6638311111111117"/>
        </c:manualLayout>
      </c:layout>
      <c:barChart>
        <c:barDir val="col"/>
        <c:grouping val="stacked"/>
        <c:varyColors val="0"/>
        <c:ser>
          <c:idx val="0"/>
          <c:order val="0"/>
          <c:tx>
            <c:strRef>
              <c:f>'11.Household (per household)'!$W$13</c:f>
              <c:strCache>
                <c:ptCount val="1"/>
                <c:pt idx="0">
                  <c:v>石炭等</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household)'!$AA$13:$BE$13</c:f>
              <c:numCache>
                <c:formatCode>#,##0.0_);[Red]\(#,##0.0\)</c:formatCode>
                <c:ptCount val="31"/>
                <c:pt idx="0">
                  <c:v>7.4215025951195326</c:v>
                </c:pt>
                <c:pt idx="1">
                  <c:v>6.4867826013252987</c:v>
                </c:pt>
                <c:pt idx="2">
                  <c:v>8.5648537586258531</c:v>
                </c:pt>
                <c:pt idx="3">
                  <c:v>7.0403777308557718</c:v>
                </c:pt>
                <c:pt idx="4">
                  <c:v>5.0876338718438836</c:v>
                </c:pt>
                <c:pt idx="5">
                  <c:v>3.9327702244142171</c:v>
                </c:pt>
                <c:pt idx="6">
                  <c:v>5.5919947812981414</c:v>
                </c:pt>
                <c:pt idx="7">
                  <c:v>4.5068595214685283</c:v>
                </c:pt>
                <c:pt idx="8">
                  <c:v>2.8571129947106075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AB59-4728-A6A6-7F8B543F862C}"/>
            </c:ext>
          </c:extLst>
        </c:ser>
        <c:ser>
          <c:idx val="1"/>
          <c:order val="1"/>
          <c:tx>
            <c:strRef>
              <c:f>'11.Household (per household)'!$W$14</c:f>
              <c:strCache>
                <c:ptCount val="1"/>
                <c:pt idx="0">
                  <c:v>灯油</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household)'!$AA$14:$BE$14</c:f>
              <c:numCache>
                <c:formatCode>#,##0_);[Red]\(#,##0\)</c:formatCode>
                <c:ptCount val="31"/>
                <c:pt idx="0">
                  <c:v>632.60012463533508</c:v>
                </c:pt>
                <c:pt idx="1">
                  <c:v>618.06473518248697</c:v>
                </c:pt>
                <c:pt idx="2">
                  <c:v>651.95738494853174</c:v>
                </c:pt>
                <c:pt idx="3">
                  <c:v>678.68955935372628</c:v>
                </c:pt>
                <c:pt idx="4">
                  <c:v>653.18013531545284</c:v>
                </c:pt>
                <c:pt idx="5">
                  <c:v>686.65074607221163</c:v>
                </c:pt>
                <c:pt idx="6">
                  <c:v>714.96689479257452</c:v>
                </c:pt>
                <c:pt idx="7">
                  <c:v>656.15705197218733</c:v>
                </c:pt>
                <c:pt idx="8">
                  <c:v>639.58513459988376</c:v>
                </c:pt>
                <c:pt idx="9">
                  <c:v>659.01598636522147</c:v>
                </c:pt>
                <c:pt idx="10">
                  <c:v>715.95949535352747</c:v>
                </c:pt>
                <c:pt idx="11">
                  <c:v>650.61301907032532</c:v>
                </c:pt>
                <c:pt idx="12">
                  <c:v>683.85440872538595</c:v>
                </c:pt>
                <c:pt idx="13">
                  <c:v>590.98227680714979</c:v>
                </c:pt>
                <c:pt idx="14">
                  <c:v>623.81841580062962</c:v>
                </c:pt>
                <c:pt idx="15">
                  <c:v>651.06546993469431</c:v>
                </c:pt>
                <c:pt idx="16">
                  <c:v>571.32530822564161</c:v>
                </c:pt>
                <c:pt idx="17">
                  <c:v>542.4973675938993</c:v>
                </c:pt>
                <c:pt idx="18">
                  <c:v>492.98578212473086</c:v>
                </c:pt>
                <c:pt idx="19">
                  <c:v>489.09127258266062</c:v>
                </c:pt>
                <c:pt idx="20">
                  <c:v>519.11099713210297</c:v>
                </c:pt>
                <c:pt idx="21">
                  <c:v>506.23968473026241</c:v>
                </c:pt>
                <c:pt idx="22">
                  <c:v>481.72306441495033</c:v>
                </c:pt>
                <c:pt idx="23">
                  <c:v>451.96854451214244</c:v>
                </c:pt>
                <c:pt idx="24">
                  <c:v>421.39003963939791</c:v>
                </c:pt>
                <c:pt idx="25">
                  <c:v>391.66522436231355</c:v>
                </c:pt>
                <c:pt idx="26">
                  <c:v>397.6037589927904</c:v>
                </c:pt>
                <c:pt idx="27">
                  <c:v>423.44282286311483</c:v>
                </c:pt>
                <c:pt idx="28">
                  <c:v>346.65117509344554</c:v>
                </c:pt>
                <c:pt idx="29">
                  <c:v>341.70971121603242</c:v>
                </c:pt>
                <c:pt idx="30">
                  <c:v>355.87592817817176</c:v>
                </c:pt>
              </c:numCache>
            </c:numRef>
          </c:val>
          <c:extLst>
            <c:ext xmlns:c16="http://schemas.microsoft.com/office/drawing/2014/chart" uri="{C3380CC4-5D6E-409C-BE32-E72D297353CC}">
              <c16:uniqueId val="{00000001-AB59-4728-A6A6-7F8B543F862C}"/>
            </c:ext>
          </c:extLst>
        </c:ser>
        <c:ser>
          <c:idx val="2"/>
          <c:order val="2"/>
          <c:tx>
            <c:strRef>
              <c:f>'11.Household (per household)'!$W$15</c:f>
              <c:strCache>
                <c:ptCount val="1"/>
                <c:pt idx="0">
                  <c:v>LPG</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household)'!$AA$15:$BE$15</c:f>
              <c:numCache>
                <c:formatCode>#,##0_);[Red]\(#,##0\)</c:formatCode>
                <c:ptCount val="31"/>
                <c:pt idx="0">
                  <c:v>314.57778813977933</c:v>
                </c:pt>
                <c:pt idx="1">
                  <c:v>319.49115691302018</c:v>
                </c:pt>
                <c:pt idx="2">
                  <c:v>319.83841143587875</c:v>
                </c:pt>
                <c:pt idx="3">
                  <c:v>334.43704148264675</c:v>
                </c:pt>
                <c:pt idx="4">
                  <c:v>338.69645784553057</c:v>
                </c:pt>
                <c:pt idx="5">
                  <c:v>341.49384603647803</c:v>
                </c:pt>
                <c:pt idx="6">
                  <c:v>343.22213376721021</c:v>
                </c:pt>
                <c:pt idx="7">
                  <c:v>326.9303718705695</c:v>
                </c:pt>
                <c:pt idx="8">
                  <c:v>334.87351206238776</c:v>
                </c:pt>
                <c:pt idx="9">
                  <c:v>332.46410127736351</c:v>
                </c:pt>
                <c:pt idx="10">
                  <c:v>330.24471869523967</c:v>
                </c:pt>
                <c:pt idx="11">
                  <c:v>313.86781794307069</c:v>
                </c:pt>
                <c:pt idx="12">
                  <c:v>311.48366804613471</c:v>
                </c:pt>
                <c:pt idx="13">
                  <c:v>323.52476477507412</c:v>
                </c:pt>
                <c:pt idx="14">
                  <c:v>294.8421452045099</c:v>
                </c:pt>
                <c:pt idx="15">
                  <c:v>282.36731554000295</c:v>
                </c:pt>
                <c:pt idx="16">
                  <c:v>277.81841497961847</c:v>
                </c:pt>
                <c:pt idx="17">
                  <c:v>279.35810999153</c:v>
                </c:pt>
                <c:pt idx="18">
                  <c:v>260.52038104014304</c:v>
                </c:pt>
                <c:pt idx="19">
                  <c:v>252.1383072491341</c:v>
                </c:pt>
                <c:pt idx="20">
                  <c:v>263.89258515671185</c:v>
                </c:pt>
                <c:pt idx="21">
                  <c:v>240.50325799927572</c:v>
                </c:pt>
                <c:pt idx="22">
                  <c:v>248.07237296564918</c:v>
                </c:pt>
                <c:pt idx="23">
                  <c:v>240.61140668582433</c:v>
                </c:pt>
                <c:pt idx="24">
                  <c:v>224.00809399838801</c:v>
                </c:pt>
                <c:pt idx="25">
                  <c:v>217.35825947004636</c:v>
                </c:pt>
                <c:pt idx="26">
                  <c:v>204.01366713705991</c:v>
                </c:pt>
                <c:pt idx="27">
                  <c:v>215.78438688716096</c:v>
                </c:pt>
                <c:pt idx="28">
                  <c:v>191.80126675358201</c:v>
                </c:pt>
                <c:pt idx="29">
                  <c:v>207.56401939699148</c:v>
                </c:pt>
                <c:pt idx="30">
                  <c:v>207.26178791102095</c:v>
                </c:pt>
              </c:numCache>
            </c:numRef>
          </c:val>
          <c:extLst>
            <c:ext xmlns:c16="http://schemas.microsoft.com/office/drawing/2014/chart" uri="{C3380CC4-5D6E-409C-BE32-E72D297353CC}">
              <c16:uniqueId val="{00000002-AB59-4728-A6A6-7F8B543F862C}"/>
            </c:ext>
          </c:extLst>
        </c:ser>
        <c:ser>
          <c:idx val="3"/>
          <c:order val="3"/>
          <c:tx>
            <c:strRef>
              <c:f>'11.Household (per household)'!$W$16</c:f>
              <c:strCache>
                <c:ptCount val="1"/>
                <c:pt idx="0">
                  <c:v>都市ガス</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household)'!$AA$16:$BE$16</c:f>
              <c:numCache>
                <c:formatCode>#,##0_);[Red]\(#,##0\)</c:formatCode>
                <c:ptCount val="31"/>
                <c:pt idx="0">
                  <c:v>437.04467934665786</c:v>
                </c:pt>
                <c:pt idx="1">
                  <c:v>452.66388990236766</c:v>
                </c:pt>
                <c:pt idx="2">
                  <c:v>463.98021202806979</c:v>
                </c:pt>
                <c:pt idx="3">
                  <c:v>483.14190602241177</c:v>
                </c:pt>
                <c:pt idx="4">
                  <c:v>446.06397906272463</c:v>
                </c:pt>
                <c:pt idx="5">
                  <c:v>473.07055844650245</c:v>
                </c:pt>
                <c:pt idx="6">
                  <c:v>472.1128895382073</c:v>
                </c:pt>
                <c:pt idx="7">
                  <c:v>458.13442624515312</c:v>
                </c:pt>
                <c:pt idx="8">
                  <c:v>449.14914430268408</c:v>
                </c:pt>
                <c:pt idx="9">
                  <c:v>454.93433987159818</c:v>
                </c:pt>
                <c:pt idx="10">
                  <c:v>458.03122161023396</c:v>
                </c:pt>
                <c:pt idx="11">
                  <c:v>444.98158198857885</c:v>
                </c:pt>
                <c:pt idx="12">
                  <c:v>452.76886065132823</c:v>
                </c:pt>
                <c:pt idx="13">
                  <c:v>448.21274466784416</c:v>
                </c:pt>
                <c:pt idx="14">
                  <c:v>431.15287433108409</c:v>
                </c:pt>
                <c:pt idx="15">
                  <c:v>444.11548391482052</c:v>
                </c:pt>
                <c:pt idx="16">
                  <c:v>429.50978527442084</c:v>
                </c:pt>
                <c:pt idx="17">
                  <c:v>428.1025878035806</c:v>
                </c:pt>
                <c:pt idx="18">
                  <c:v>413.4132279255478</c:v>
                </c:pt>
                <c:pt idx="19">
                  <c:v>408.46451513898222</c:v>
                </c:pt>
                <c:pt idx="20">
                  <c:v>410.98750274086336</c:v>
                </c:pt>
                <c:pt idx="21">
                  <c:v>407.75633144928247</c:v>
                </c:pt>
                <c:pt idx="22">
                  <c:v>397.60776141392438</c:v>
                </c:pt>
                <c:pt idx="23">
                  <c:v>385.46902531669372</c:v>
                </c:pt>
                <c:pt idx="24">
                  <c:v>382.99319370492515</c:v>
                </c:pt>
                <c:pt idx="25">
                  <c:v>363.59763561265697</c:v>
                </c:pt>
                <c:pt idx="26">
                  <c:v>367.66950421899031</c:v>
                </c:pt>
                <c:pt idx="27">
                  <c:v>382.36329453419711</c:v>
                </c:pt>
                <c:pt idx="28">
                  <c:v>352.69524738409802</c:v>
                </c:pt>
                <c:pt idx="29">
                  <c:v>354.05031984912046</c:v>
                </c:pt>
                <c:pt idx="30">
                  <c:v>374.83708496101701</c:v>
                </c:pt>
              </c:numCache>
            </c:numRef>
          </c:val>
          <c:extLst>
            <c:ext xmlns:c16="http://schemas.microsoft.com/office/drawing/2014/chart" uri="{C3380CC4-5D6E-409C-BE32-E72D297353CC}">
              <c16:uniqueId val="{00000003-AB59-4728-A6A6-7F8B543F862C}"/>
            </c:ext>
          </c:extLst>
        </c:ser>
        <c:ser>
          <c:idx val="4"/>
          <c:order val="4"/>
          <c:tx>
            <c:strRef>
              <c:f>'11.Household (per household)'!$W$17</c:f>
              <c:strCache>
                <c:ptCount val="1"/>
                <c:pt idx="0">
                  <c:v>電力</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household)'!$AA$17:$BE$17</c:f>
              <c:numCache>
                <c:formatCode>#,##0_);[Red]\(#,##0\)</c:formatCode>
                <c:ptCount val="31"/>
                <c:pt idx="0">
                  <c:v>1685.686822210303</c:v>
                </c:pt>
                <c:pt idx="1">
                  <c:v>1712.036469657108</c:v>
                </c:pt>
                <c:pt idx="2">
                  <c:v>1761.405193793687</c:v>
                </c:pt>
                <c:pt idx="3">
                  <c:v>1672.3864284320609</c:v>
                </c:pt>
                <c:pt idx="4">
                  <c:v>1911.7639053671496</c:v>
                </c:pt>
                <c:pt idx="5">
                  <c:v>1846.2677367099316</c:v>
                </c:pt>
                <c:pt idx="6">
                  <c:v>1786.3052927254187</c:v>
                </c:pt>
                <c:pt idx="7">
                  <c:v>1704.2062012932493</c:v>
                </c:pt>
                <c:pt idx="8">
                  <c:v>1654.4155253302342</c:v>
                </c:pt>
                <c:pt idx="9">
                  <c:v>1763.7421373556476</c:v>
                </c:pt>
                <c:pt idx="10">
                  <c:v>1739.0256621198075</c:v>
                </c:pt>
                <c:pt idx="11">
                  <c:v>1724.4749409201195</c:v>
                </c:pt>
                <c:pt idx="12">
                  <c:v>1867.3436266954805</c:v>
                </c:pt>
                <c:pt idx="13">
                  <c:v>1963.8421643805116</c:v>
                </c:pt>
                <c:pt idx="14">
                  <c:v>1907.4051740631778</c:v>
                </c:pt>
                <c:pt idx="15">
                  <c:v>1957.9555842293178</c:v>
                </c:pt>
                <c:pt idx="16">
                  <c:v>1851.5289255755335</c:v>
                </c:pt>
                <c:pt idx="17">
                  <c:v>2048.9961420753566</c:v>
                </c:pt>
                <c:pt idx="18">
                  <c:v>2005.4324997736958</c:v>
                </c:pt>
                <c:pt idx="19">
                  <c:v>1877.233501660698</c:v>
                </c:pt>
                <c:pt idx="20">
                  <c:v>2122.0150984215238</c:v>
                </c:pt>
                <c:pt idx="21">
                  <c:v>2412.886052079366</c:v>
                </c:pt>
                <c:pt idx="22">
                  <c:v>2678.0664102145993</c:v>
                </c:pt>
                <c:pt idx="23">
                  <c:v>2630.8165036015644</c:v>
                </c:pt>
                <c:pt idx="24">
                  <c:v>2399.8669315652373</c:v>
                </c:pt>
                <c:pt idx="25">
                  <c:v>2304.8819597078491</c:v>
                </c:pt>
                <c:pt idx="26">
                  <c:v>2244.309560331234</c:v>
                </c:pt>
                <c:pt idx="27">
                  <c:v>2193.9192370639744</c:v>
                </c:pt>
                <c:pt idx="28">
                  <c:v>1941.2783952297445</c:v>
                </c:pt>
                <c:pt idx="29">
                  <c:v>1793.2408760355797</c:v>
                </c:pt>
                <c:pt idx="30">
                  <c:v>1859.5476472626451</c:v>
                </c:pt>
              </c:numCache>
            </c:numRef>
          </c:val>
          <c:extLst>
            <c:ext xmlns:c16="http://schemas.microsoft.com/office/drawing/2014/chart" uri="{C3380CC4-5D6E-409C-BE32-E72D297353CC}">
              <c16:uniqueId val="{00000004-AB59-4728-A6A6-7F8B543F862C}"/>
            </c:ext>
          </c:extLst>
        </c:ser>
        <c:ser>
          <c:idx val="5"/>
          <c:order val="5"/>
          <c:tx>
            <c:strRef>
              <c:f>'11.Household (per household)'!$W$18</c:f>
              <c:strCache>
                <c:ptCount val="1"/>
                <c:pt idx="0">
                  <c:v>熱</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household)'!$AA$18:$BE$18</c:f>
              <c:numCache>
                <c:formatCode>#,##0.0_);[Red]\(#,##0.0\)</c:formatCode>
                <c:ptCount val="31"/>
                <c:pt idx="0">
                  <c:v>2.6189383583524193</c:v>
                </c:pt>
                <c:pt idx="1">
                  <c:v>2.3165995541475599</c:v>
                </c:pt>
                <c:pt idx="2">
                  <c:v>2.3487898821670443</c:v>
                </c:pt>
                <c:pt idx="3">
                  <c:v>2.2116722218692395</c:v>
                </c:pt>
                <c:pt idx="4">
                  <c:v>2.0588999027871813</c:v>
                </c:pt>
                <c:pt idx="5">
                  <c:v>1.9486866927203004</c:v>
                </c:pt>
                <c:pt idx="6">
                  <c:v>1.8374556755259834</c:v>
                </c:pt>
                <c:pt idx="7">
                  <c:v>1.6704443943223213</c:v>
                </c:pt>
                <c:pt idx="8">
                  <c:v>1.6062915180603154</c:v>
                </c:pt>
                <c:pt idx="9">
                  <c:v>1.6238890732229871</c:v>
                </c:pt>
                <c:pt idx="10">
                  <c:v>1.5614287659507562</c:v>
                </c:pt>
                <c:pt idx="11">
                  <c:v>1.4513014097838022</c:v>
                </c:pt>
                <c:pt idx="12">
                  <c:v>1.4981446569098826</c:v>
                </c:pt>
                <c:pt idx="13">
                  <c:v>1.5105244995241065</c:v>
                </c:pt>
                <c:pt idx="14">
                  <c:v>1.4454961670470567</c:v>
                </c:pt>
                <c:pt idx="15">
                  <c:v>1.53056477212225</c:v>
                </c:pt>
                <c:pt idx="16">
                  <c:v>1.4322614768609574</c:v>
                </c:pt>
                <c:pt idx="17">
                  <c:v>1.5197245498918153</c:v>
                </c:pt>
                <c:pt idx="18">
                  <c:v>1.442796212759524</c:v>
                </c:pt>
                <c:pt idx="19">
                  <c:v>1.3504827990944281</c:v>
                </c:pt>
                <c:pt idx="20">
                  <c:v>1.3395513049101329</c:v>
                </c:pt>
                <c:pt idx="21">
                  <c:v>1.3688946758324343</c:v>
                </c:pt>
                <c:pt idx="22">
                  <c:v>1.3336981740594112</c:v>
                </c:pt>
                <c:pt idx="23">
                  <c:v>1.2894216357503181</c:v>
                </c:pt>
                <c:pt idx="24">
                  <c:v>1.1853745355307128</c:v>
                </c:pt>
                <c:pt idx="25">
                  <c:v>1.1239146004339193</c:v>
                </c:pt>
                <c:pt idx="26">
                  <c:v>1.1199455925244071</c:v>
                </c:pt>
                <c:pt idx="27">
                  <c:v>1.1041098078312581</c:v>
                </c:pt>
                <c:pt idx="28">
                  <c:v>0.99731665812917647</c:v>
                </c:pt>
                <c:pt idx="29">
                  <c:v>0.91415644289605313</c:v>
                </c:pt>
                <c:pt idx="30">
                  <c:v>0.90809542620924466</c:v>
                </c:pt>
              </c:numCache>
            </c:numRef>
          </c:val>
          <c:extLst>
            <c:ext xmlns:c16="http://schemas.microsoft.com/office/drawing/2014/chart" uri="{C3380CC4-5D6E-409C-BE32-E72D297353CC}">
              <c16:uniqueId val="{00000005-AB59-4728-A6A6-7F8B543F862C}"/>
            </c:ext>
          </c:extLst>
        </c:ser>
        <c:ser>
          <c:idx val="6"/>
          <c:order val="6"/>
          <c:tx>
            <c:strRef>
              <c:f>'11.Household (per household)'!$W$19</c:f>
              <c:strCache>
                <c:ptCount val="1"/>
                <c:pt idx="0">
                  <c:v>ガソリン</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household)'!$AA$19:$BE$19</c:f>
              <c:numCache>
                <c:formatCode>#,##0_);[Red]\(#,##0\)</c:formatCode>
                <c:ptCount val="31"/>
                <c:pt idx="0">
                  <c:v>1020.5644409728579</c:v>
                </c:pt>
                <c:pt idx="1">
                  <c:v>986.32560441920577</c:v>
                </c:pt>
                <c:pt idx="2">
                  <c:v>1109.7453190960061</c:v>
                </c:pt>
                <c:pt idx="3">
                  <c:v>1155.3971475046883</c:v>
                </c:pt>
                <c:pt idx="4">
                  <c:v>1239.4066514344099</c:v>
                </c:pt>
                <c:pt idx="5">
                  <c:v>1219.3567530829996</c:v>
                </c:pt>
                <c:pt idx="6">
                  <c:v>1297.8863378938338</c:v>
                </c:pt>
                <c:pt idx="7">
                  <c:v>1179.533386731048</c:v>
                </c:pt>
                <c:pt idx="8">
                  <c:v>1256.0094026690199</c:v>
                </c:pt>
                <c:pt idx="9">
                  <c:v>1323.3030331615601</c:v>
                </c:pt>
                <c:pt idx="10">
                  <c:v>1371.0330206842468</c:v>
                </c:pt>
                <c:pt idx="11">
                  <c:v>1353.9345569192278</c:v>
                </c:pt>
                <c:pt idx="12">
                  <c:v>1385.514931739873</c:v>
                </c:pt>
                <c:pt idx="13">
                  <c:v>1417.3056482371567</c:v>
                </c:pt>
                <c:pt idx="14">
                  <c:v>1387.1265665482244</c:v>
                </c:pt>
                <c:pt idx="15">
                  <c:v>1351.873563900931</c:v>
                </c:pt>
                <c:pt idx="16">
                  <c:v>1326.6805146240724</c:v>
                </c:pt>
                <c:pt idx="17">
                  <c:v>1304.5821812973277</c:v>
                </c:pt>
                <c:pt idx="18">
                  <c:v>1310.9692223524617</c:v>
                </c:pt>
                <c:pt idx="19">
                  <c:v>1240.5446675003518</c:v>
                </c:pt>
                <c:pt idx="20">
                  <c:v>1228.8578547612135</c:v>
                </c:pt>
                <c:pt idx="21">
                  <c:v>1184.8330113592467</c:v>
                </c:pt>
                <c:pt idx="22">
                  <c:v>1185.8727144332468</c:v>
                </c:pt>
                <c:pt idx="23">
                  <c:v>1131.8163676166719</c:v>
                </c:pt>
                <c:pt idx="24">
                  <c:v>1052.9226948699609</c:v>
                </c:pt>
                <c:pt idx="25">
                  <c:v>1044.5428663717653</c:v>
                </c:pt>
                <c:pt idx="26">
                  <c:v>991.06286839133043</c:v>
                </c:pt>
                <c:pt idx="27">
                  <c:v>1000.1145598693945</c:v>
                </c:pt>
                <c:pt idx="28">
                  <c:v>1013.5071546213163</c:v>
                </c:pt>
                <c:pt idx="29">
                  <c:v>992.22432412879925</c:v>
                </c:pt>
                <c:pt idx="30">
                  <c:v>842.71250841323013</c:v>
                </c:pt>
              </c:numCache>
            </c:numRef>
          </c:val>
          <c:extLst>
            <c:ext xmlns:c16="http://schemas.microsoft.com/office/drawing/2014/chart" uri="{C3380CC4-5D6E-409C-BE32-E72D297353CC}">
              <c16:uniqueId val="{00000006-AB59-4728-A6A6-7F8B543F862C}"/>
            </c:ext>
          </c:extLst>
        </c:ser>
        <c:ser>
          <c:idx val="7"/>
          <c:order val="7"/>
          <c:tx>
            <c:strRef>
              <c:f>'11.Household (per household)'!$W$20</c:f>
              <c:strCache>
                <c:ptCount val="1"/>
                <c:pt idx="0">
                  <c:v>軽油</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household)'!$AA$20:$BE$20</c:f>
              <c:numCache>
                <c:formatCode>#,##0_);[Red]\(#,##0\)</c:formatCode>
                <c:ptCount val="31"/>
                <c:pt idx="0">
                  <c:v>163.80696643851672</c:v>
                </c:pt>
                <c:pt idx="1">
                  <c:v>176.13519902197851</c:v>
                </c:pt>
                <c:pt idx="2">
                  <c:v>213.76164875074565</c:v>
                </c:pt>
                <c:pt idx="3">
                  <c:v>244.9911163968103</c:v>
                </c:pt>
                <c:pt idx="4">
                  <c:v>286.77621469619606</c:v>
                </c:pt>
                <c:pt idx="5">
                  <c:v>293.13769131982218</c:v>
                </c:pt>
                <c:pt idx="6">
                  <c:v>314.00963286931426</c:v>
                </c:pt>
                <c:pt idx="7">
                  <c:v>274.76360948943824</c:v>
                </c:pt>
                <c:pt idx="8">
                  <c:v>276.08577579729069</c:v>
                </c:pt>
                <c:pt idx="9">
                  <c:v>270.71042594198212</c:v>
                </c:pt>
                <c:pt idx="10">
                  <c:v>247.58094856549849</c:v>
                </c:pt>
                <c:pt idx="11">
                  <c:v>228.26502433993889</c:v>
                </c:pt>
                <c:pt idx="12">
                  <c:v>202.28727098355256</c:v>
                </c:pt>
                <c:pt idx="13">
                  <c:v>181.82607351357746</c:v>
                </c:pt>
                <c:pt idx="14">
                  <c:v>165.40951982132211</c:v>
                </c:pt>
                <c:pt idx="15">
                  <c:v>140.58127597717834</c:v>
                </c:pt>
                <c:pt idx="16">
                  <c:v>111.36758411511759</c:v>
                </c:pt>
                <c:pt idx="17" formatCode="#,##0.0_);[Red]\(#,##0.0\)">
                  <c:v>91.99963507426645</c:v>
                </c:pt>
                <c:pt idx="18" formatCode="#,##0.0_);[Red]\(#,##0.0\)">
                  <c:v>76.85136400040227</c:v>
                </c:pt>
                <c:pt idx="19" formatCode="#,##0.0_);[Red]\(#,##0.0\)">
                  <c:v>59.084478777585339</c:v>
                </c:pt>
                <c:pt idx="20" formatCode="#,##0.0_);[Red]\(#,##0.0\)">
                  <c:v>53.987724271647792</c:v>
                </c:pt>
                <c:pt idx="21" formatCode="#,##0.0_);[Red]\(#,##0.0\)">
                  <c:v>50.756937302529671</c:v>
                </c:pt>
                <c:pt idx="22" formatCode="#,##0.0_);[Red]\(#,##0.0\)">
                  <c:v>46.423040795896569</c:v>
                </c:pt>
                <c:pt idx="23" formatCode="#,##0.0_);[Red]\(#,##0.0\)">
                  <c:v>46.370211593157684</c:v>
                </c:pt>
                <c:pt idx="24" formatCode="#,##0.0_);[Red]\(#,##0.0\)">
                  <c:v>43.688240620863738</c:v>
                </c:pt>
                <c:pt idx="25" formatCode="#,##0.0_);[Red]\(#,##0.0\)">
                  <c:v>45.739512838820907</c:v>
                </c:pt>
                <c:pt idx="26" formatCode="#,##0.0_);[Red]\(#,##0.0\)">
                  <c:v>43.833213466825384</c:v>
                </c:pt>
                <c:pt idx="27" formatCode="#,##0.0_);[Red]\(#,##0.0\)">
                  <c:v>46.325493596211174</c:v>
                </c:pt>
                <c:pt idx="28" formatCode="#,##0.0_);[Red]\(#,##0.0\)">
                  <c:v>49.65641169605653</c:v>
                </c:pt>
                <c:pt idx="29" formatCode="#,##0.0_);[Red]\(#,##0.0\)">
                  <c:v>52.547063189778541</c:v>
                </c:pt>
                <c:pt idx="30">
                  <c:v>42.242273388090567</c:v>
                </c:pt>
              </c:numCache>
            </c:numRef>
          </c:val>
          <c:extLst>
            <c:ext xmlns:c16="http://schemas.microsoft.com/office/drawing/2014/chart" uri="{C3380CC4-5D6E-409C-BE32-E72D297353CC}">
              <c16:uniqueId val="{00000007-AB59-4728-A6A6-7F8B543F862C}"/>
            </c:ext>
          </c:extLst>
        </c:ser>
        <c:ser>
          <c:idx val="8"/>
          <c:order val="8"/>
          <c:tx>
            <c:strRef>
              <c:f>'11.Household (per household)'!$W$21</c:f>
              <c:strCache>
                <c:ptCount val="1"/>
                <c:pt idx="0">
                  <c:v>ごみ処理</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household)'!$AA$21:$BE$21</c:f>
              <c:numCache>
                <c:formatCode>#,##0_);[Red]\(#,##0\)</c:formatCode>
                <c:ptCount val="31"/>
                <c:pt idx="0">
                  <c:v>270.61856402501428</c:v>
                </c:pt>
                <c:pt idx="1">
                  <c:v>272.90528348189775</c:v>
                </c:pt>
                <c:pt idx="2">
                  <c:v>273.12281358163716</c:v>
                </c:pt>
                <c:pt idx="3">
                  <c:v>270.20731302173363</c:v>
                </c:pt>
                <c:pt idx="4">
                  <c:v>277.44447678102807</c:v>
                </c:pt>
                <c:pt idx="5">
                  <c:v>280.14921640919164</c:v>
                </c:pt>
                <c:pt idx="6">
                  <c:v>285.35325937103948</c:v>
                </c:pt>
                <c:pt idx="7">
                  <c:v>287.70749176052539</c:v>
                </c:pt>
                <c:pt idx="8">
                  <c:v>286.02831729837249</c:v>
                </c:pt>
                <c:pt idx="9">
                  <c:v>289.52455238333283</c:v>
                </c:pt>
                <c:pt idx="10">
                  <c:v>296.65173956541446</c:v>
                </c:pt>
                <c:pt idx="11">
                  <c:v>298.93299482323698</c:v>
                </c:pt>
                <c:pt idx="12">
                  <c:v>301.15983440765706</c:v>
                </c:pt>
                <c:pt idx="13">
                  <c:v>301.65170195537985</c:v>
                </c:pt>
                <c:pt idx="14">
                  <c:v>283.84531600600963</c:v>
                </c:pt>
                <c:pt idx="15">
                  <c:v>259.11494356799471</c:v>
                </c:pt>
                <c:pt idx="16">
                  <c:v>233.91741613598069</c:v>
                </c:pt>
                <c:pt idx="17">
                  <c:v>225.91298604825272</c:v>
                </c:pt>
                <c:pt idx="18">
                  <c:v>218.27902645180848</c:v>
                </c:pt>
                <c:pt idx="19">
                  <c:v>180.2898879108277</c:v>
                </c:pt>
                <c:pt idx="20">
                  <c:v>173.54632234493766</c:v>
                </c:pt>
                <c:pt idx="21">
                  <c:v>188.28011331953081</c:v>
                </c:pt>
                <c:pt idx="22">
                  <c:v>187.25942228373503</c:v>
                </c:pt>
                <c:pt idx="23">
                  <c:v>173.86698362067972</c:v>
                </c:pt>
                <c:pt idx="24">
                  <c:v>153.35658967129541</c:v>
                </c:pt>
                <c:pt idx="25">
                  <c:v>148.03325244343463</c:v>
                </c:pt>
                <c:pt idx="26">
                  <c:v>146.65752969384241</c:v>
                </c:pt>
                <c:pt idx="27">
                  <c:v>150.97278020305495</c:v>
                </c:pt>
                <c:pt idx="28">
                  <c:v>150.34007829826197</c:v>
                </c:pt>
                <c:pt idx="29">
                  <c:v>156.0182816810628</c:v>
                </c:pt>
                <c:pt idx="30">
                  <c:v>148.49236436861446</c:v>
                </c:pt>
              </c:numCache>
            </c:numRef>
          </c:val>
          <c:extLst>
            <c:ext xmlns:c16="http://schemas.microsoft.com/office/drawing/2014/chart" uri="{C3380CC4-5D6E-409C-BE32-E72D297353CC}">
              <c16:uniqueId val="{00000008-AB59-4728-A6A6-7F8B543F862C}"/>
            </c:ext>
          </c:extLst>
        </c:ser>
        <c:ser>
          <c:idx val="9"/>
          <c:order val="9"/>
          <c:tx>
            <c:strRef>
              <c:f>'11.Household (per household)'!$W$22</c:f>
              <c:strCache>
                <c:ptCount val="1"/>
                <c:pt idx="0">
                  <c:v>水道</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household)'!$AA$22:$BE$22</c:f>
              <c:numCache>
                <c:formatCode>#,##0.0_);[Red]\(#,##0.0\)</c:formatCode>
                <c:ptCount val="31"/>
                <c:pt idx="0">
                  <c:v>50.831391726482387</c:v>
                </c:pt>
                <c:pt idx="1">
                  <c:v>62.753968543481967</c:v>
                </c:pt>
                <c:pt idx="2">
                  <c:v>75.098215628703016</c:v>
                </c:pt>
                <c:pt idx="3">
                  <c:v>79.879116577922687</c:v>
                </c:pt>
                <c:pt idx="4">
                  <c:v>99.506160354130358</c:v>
                </c:pt>
                <c:pt idx="5" formatCode="#,##0_);[Red]\(#,##0\)">
                  <c:v>103.81682321629353</c:v>
                </c:pt>
                <c:pt idx="6">
                  <c:v>96.422412400812831</c:v>
                </c:pt>
                <c:pt idx="7">
                  <c:v>87.62617413718003</c:v>
                </c:pt>
                <c:pt idx="8">
                  <c:v>80.309532971341909</c:v>
                </c:pt>
                <c:pt idx="9">
                  <c:v>76.739882864479924</c:v>
                </c:pt>
                <c:pt idx="10">
                  <c:v>73.331872821653377</c:v>
                </c:pt>
                <c:pt idx="11">
                  <c:v>68.801507308239607</c:v>
                </c:pt>
                <c:pt idx="12">
                  <c:v>70.008590035981214</c:v>
                </c:pt>
                <c:pt idx="13">
                  <c:v>69.811010087655362</c:v>
                </c:pt>
                <c:pt idx="14">
                  <c:v>66.315319745783356</c:v>
                </c:pt>
                <c:pt idx="15">
                  <c:v>63.067240056787924</c:v>
                </c:pt>
                <c:pt idx="16">
                  <c:v>60.824337533172105</c:v>
                </c:pt>
                <c:pt idx="17">
                  <c:v>67.220928115410103</c:v>
                </c:pt>
                <c:pt idx="18">
                  <c:v>78.395805893523189</c:v>
                </c:pt>
                <c:pt idx="19">
                  <c:v>84.079498067353455</c:v>
                </c:pt>
                <c:pt idx="20">
                  <c:v>82.951057975673066</c:v>
                </c:pt>
                <c:pt idx="21">
                  <c:v>89.787830767214302</c:v>
                </c:pt>
                <c:pt idx="22" formatCode="#,##0_);[Red]\(#,##0\)">
                  <c:v>115.61774417305838</c:v>
                </c:pt>
                <c:pt idx="23">
                  <c:v>99.964050699322911</c:v>
                </c:pt>
                <c:pt idx="24">
                  <c:v>100.02029994738929</c:v>
                </c:pt>
                <c:pt idx="25">
                  <c:v>86.262013235143314</c:v>
                </c:pt>
                <c:pt idx="26">
                  <c:v>78.4501778695425</c:v>
                </c:pt>
                <c:pt idx="27">
                  <c:v>79.836664513537983</c:v>
                </c:pt>
                <c:pt idx="28">
                  <c:v>82.787818442822754</c:v>
                </c:pt>
                <c:pt idx="29">
                  <c:v>77.225665450295097</c:v>
                </c:pt>
                <c:pt idx="30">
                  <c:v>71.065551695479044</c:v>
                </c:pt>
              </c:numCache>
            </c:numRef>
          </c:val>
          <c:extLst>
            <c:ext xmlns:c16="http://schemas.microsoft.com/office/drawing/2014/chart" uri="{C3380CC4-5D6E-409C-BE32-E72D297353CC}">
              <c16:uniqueId val="{00000009-AB59-4728-A6A6-7F8B543F862C}"/>
            </c:ext>
          </c:extLst>
        </c:ser>
        <c:dLbls>
          <c:showLegendKey val="0"/>
          <c:showVal val="0"/>
          <c:showCatName val="0"/>
          <c:showSerName val="0"/>
          <c:showPercent val="0"/>
          <c:showBubbleSize val="0"/>
        </c:dLbls>
        <c:gapWidth val="40"/>
        <c:overlap val="100"/>
        <c:axId val="180275072"/>
        <c:axId val="180276608"/>
      </c:barChart>
      <c:lineChart>
        <c:grouping val="standard"/>
        <c:varyColors val="0"/>
        <c:ser>
          <c:idx val="10"/>
          <c:order val="10"/>
          <c:tx>
            <c:strRef>
              <c:f>'11.Household (per household)'!$V$12</c:f>
              <c:strCache>
                <c:ptCount val="1"/>
                <c:pt idx="0">
                  <c:v>合計</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household)'!$AA$12:$BE$12</c:f>
              <c:numCache>
                <c:formatCode>#,##0_);[Red]\(#,##0\)</c:formatCode>
                <c:ptCount val="31"/>
                <c:pt idx="0">
                  <c:v>4585.771218448418</c:v>
                </c:pt>
                <c:pt idx="1">
                  <c:v>4609.1796892770199</c:v>
                </c:pt>
                <c:pt idx="2">
                  <c:v>4879.8228429040519</c:v>
                </c:pt>
                <c:pt idx="3">
                  <c:v>4928.3816787447258</c:v>
                </c:pt>
                <c:pt idx="4">
                  <c:v>5259.9845146312537</c:v>
                </c:pt>
                <c:pt idx="5">
                  <c:v>5249.8248282105642</c:v>
                </c:pt>
                <c:pt idx="6">
                  <c:v>5317.708303815235</c:v>
                </c:pt>
                <c:pt idx="7">
                  <c:v>4981.2360174151409</c:v>
                </c:pt>
                <c:pt idx="8">
                  <c:v>4980.9197495439857</c:v>
                </c:pt>
                <c:pt idx="9">
                  <c:v>5172.0583482944085</c:v>
                </c:pt>
                <c:pt idx="10">
                  <c:v>5233.4201081815727</c:v>
                </c:pt>
                <c:pt idx="11">
                  <c:v>5085.3227447225208</c:v>
                </c:pt>
                <c:pt idx="12">
                  <c:v>5275.9193359423034</c:v>
                </c:pt>
                <c:pt idx="13">
                  <c:v>5298.6669089238721</c:v>
                </c:pt>
                <c:pt idx="14">
                  <c:v>5161.3608276877876</c:v>
                </c:pt>
                <c:pt idx="15">
                  <c:v>5151.6714418938491</c:v>
                </c:pt>
                <c:pt idx="16">
                  <c:v>4864.4045479404185</c:v>
                </c:pt>
                <c:pt idx="17">
                  <c:v>4990.1896625495156</c:v>
                </c:pt>
                <c:pt idx="18">
                  <c:v>4858.2901057750723</c:v>
                </c:pt>
                <c:pt idx="19">
                  <c:v>4592.2766116866878</c:v>
                </c:pt>
                <c:pt idx="20">
                  <c:v>4856.6886941095845</c:v>
                </c:pt>
                <c:pt idx="21">
                  <c:v>5082.4121136825406</c:v>
                </c:pt>
                <c:pt idx="22">
                  <c:v>5341.97622886912</c:v>
                </c:pt>
                <c:pt idx="23">
                  <c:v>5162.1725152818071</c:v>
                </c:pt>
                <c:pt idx="24">
                  <c:v>4779.4314585529883</c:v>
                </c:pt>
                <c:pt idx="25">
                  <c:v>4603.2046386424636</c:v>
                </c:pt>
                <c:pt idx="26">
                  <c:v>4474.7202256941391</c:v>
                </c:pt>
                <c:pt idx="27">
                  <c:v>4493.8633493384777</c:v>
                </c:pt>
                <c:pt idx="28">
                  <c:v>4129.7148641774565</c:v>
                </c:pt>
                <c:pt idx="29">
                  <c:v>3975.494417390556</c:v>
                </c:pt>
                <c:pt idx="30">
                  <c:v>3902.9432416044783</c:v>
                </c:pt>
              </c:numCache>
            </c:numRef>
          </c:val>
          <c:smooth val="0"/>
          <c:extLst>
            <c:ext xmlns:c16="http://schemas.microsoft.com/office/drawing/2014/chart" uri="{C3380CC4-5D6E-409C-BE32-E72D297353CC}">
              <c16:uniqueId val="{0000000A-AB59-4728-A6A6-7F8B543F862C}"/>
            </c:ext>
          </c:extLst>
        </c:ser>
        <c:dLbls>
          <c:showLegendKey val="0"/>
          <c:showVal val="0"/>
          <c:showCatName val="0"/>
          <c:showSerName val="0"/>
          <c:showPercent val="0"/>
          <c:showBubbleSize val="0"/>
        </c:dLbls>
        <c:marker val="1"/>
        <c:smooth val="0"/>
        <c:axId val="180275072"/>
        <c:axId val="180276608"/>
      </c:lineChart>
      <c:catAx>
        <c:axId val="1802750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80276608"/>
        <c:crosses val="autoZero"/>
        <c:auto val="1"/>
        <c:lblAlgn val="ctr"/>
        <c:lblOffset val="100"/>
        <c:tickLblSkip val="1"/>
        <c:noMultiLvlLbl val="0"/>
      </c:catAx>
      <c:valAx>
        <c:axId val="180276608"/>
        <c:scaling>
          <c:orientation val="minMax"/>
        </c:scaling>
        <c:delete val="0"/>
        <c:axPos val="l"/>
        <c:numFmt formatCode="#,##0_);[Red]\(#,##0\)" sourceLinked="0"/>
        <c:majorTickMark val="out"/>
        <c:minorTickMark val="none"/>
        <c:tickLblPos val="nextTo"/>
        <c:spPr>
          <a:ln>
            <a:solidFill>
              <a:sysClr val="windowText" lastClr="000000"/>
            </a:solidFill>
          </a:ln>
        </c:spPr>
        <c:txPr>
          <a:bodyPr/>
          <a:lstStyle/>
          <a:p>
            <a:pPr>
              <a:defRPr sz="1200"/>
            </a:pPr>
            <a:endParaRPr lang="ja-JP"/>
          </a:p>
        </c:txPr>
        <c:crossAx val="180275072"/>
        <c:crosses val="autoZero"/>
        <c:crossBetween val="between"/>
      </c:valAx>
    </c:plotArea>
    <c:legend>
      <c:legendPos val="r"/>
      <c:legendEntry>
        <c:idx val="10"/>
        <c:delete val="1"/>
      </c:legendEntry>
      <c:layout>
        <c:manualLayout>
          <c:xMode val="edge"/>
          <c:yMode val="edge"/>
          <c:x val="0.87108264244747224"/>
          <c:y val="0.31119721145967882"/>
          <c:w val="0.12891735755252826"/>
          <c:h val="0.45380549653515539"/>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b="1" i="0" u="none" strike="noStrike" baseline="0">
                <a:latin typeface="+mn-ea"/>
              </a:rPr>
              <a:t>家庭からの</a:t>
            </a:r>
            <a:r>
              <a:rPr lang="en-US" altLang="ja-JP" sz="1600" b="1" i="0" u="none" strike="noStrike" baseline="0">
                <a:latin typeface="+mn-ea"/>
              </a:rPr>
              <a:t>CO</a:t>
            </a:r>
            <a:r>
              <a:rPr lang="en-US" altLang="ja-JP" sz="1600" b="1" i="0" u="none" strike="noStrike" baseline="-25000">
                <a:latin typeface="+mn-ea"/>
              </a:rPr>
              <a:t>2 </a:t>
            </a:r>
            <a:r>
              <a:rPr lang="ja-JP" altLang="ja-JP" sz="1600" b="1" i="0" u="none" strike="noStrike" baseline="0">
                <a:latin typeface="+mn-ea"/>
              </a:rPr>
              <a:t>排出量（用途別）</a:t>
            </a:r>
            <a:r>
              <a:rPr lang="ja-JP" altLang="en-US" sz="1600" b="1" i="0" u="none" strike="noStrike" baseline="0">
                <a:latin typeface="+mn-ea"/>
              </a:rPr>
              <a:t>の推移</a:t>
            </a:r>
            <a:endParaRPr lang="ja-JP" altLang="en-US" sz="1600">
              <a:latin typeface="+mn-ea"/>
            </a:endParaRPr>
          </a:p>
        </c:rich>
      </c:tx>
      <c:overlay val="0"/>
    </c:title>
    <c:autoTitleDeleted val="0"/>
    <c:plotArea>
      <c:layout>
        <c:manualLayout>
          <c:layoutTarget val="inner"/>
          <c:xMode val="edge"/>
          <c:yMode val="edge"/>
          <c:x val="0.11947625000000008"/>
          <c:y val="0.16108333333333341"/>
          <c:w val="0.72472805555555608"/>
          <c:h val="0.66509722222222256"/>
        </c:manualLayout>
      </c:layout>
      <c:barChart>
        <c:barDir val="col"/>
        <c:grouping val="stacked"/>
        <c:varyColors val="0"/>
        <c:ser>
          <c:idx val="0"/>
          <c:order val="0"/>
          <c:tx>
            <c:strRef>
              <c:f>'11.Household (per household)'!$W$41</c:f>
              <c:strCache>
                <c:ptCount val="1"/>
                <c:pt idx="0">
                  <c:v>暖房</c:v>
                </c:pt>
              </c:strCache>
            </c:strRef>
          </c:tx>
          <c:spPr>
            <a:solidFill>
              <a:schemeClr val="accent2">
                <a:lumMod val="75000"/>
              </a:schemeClr>
            </a:solidFill>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household)'!$AA$41:$BE$41</c:f>
              <c:numCache>
                <c:formatCode>#,##0_);[Red]\(#,##0\)</c:formatCode>
                <c:ptCount val="31"/>
                <c:pt idx="0">
                  <c:v>674.80545328625124</c:v>
                </c:pt>
                <c:pt idx="1">
                  <c:v>631.09557095818548</c:v>
                </c:pt>
                <c:pt idx="2">
                  <c:v>654.51610370463482</c:v>
                </c:pt>
                <c:pt idx="3">
                  <c:v>692.47991107769758</c:v>
                </c:pt>
                <c:pt idx="4">
                  <c:v>716.02494420792607</c:v>
                </c:pt>
                <c:pt idx="5">
                  <c:v>755.04261088508736</c:v>
                </c:pt>
                <c:pt idx="6">
                  <c:v>733.95223467818857</c:v>
                </c:pt>
                <c:pt idx="7">
                  <c:v>638.77294684874687</c:v>
                </c:pt>
                <c:pt idx="8">
                  <c:v>674.6934274410753</c:v>
                </c:pt>
                <c:pt idx="9">
                  <c:v>716.27314690362289</c:v>
                </c:pt>
                <c:pt idx="10">
                  <c:v>813.82395712959635</c:v>
                </c:pt>
                <c:pt idx="11">
                  <c:v>669.10218048344166</c:v>
                </c:pt>
                <c:pt idx="12">
                  <c:v>750.83667865498376</c:v>
                </c:pt>
                <c:pt idx="13">
                  <c:v>654.66301416558383</c:v>
                </c:pt>
                <c:pt idx="14">
                  <c:v>700.11022467323744</c:v>
                </c:pt>
                <c:pt idx="15">
                  <c:v>766.27617951880848</c:v>
                </c:pt>
                <c:pt idx="16">
                  <c:v>633.13987062253466</c:v>
                </c:pt>
                <c:pt idx="17">
                  <c:v>678.17481101957742</c:v>
                </c:pt>
                <c:pt idx="18">
                  <c:v>631.65492137774731</c:v>
                </c:pt>
                <c:pt idx="19">
                  <c:v>624.91286178241273</c:v>
                </c:pt>
                <c:pt idx="20">
                  <c:v>786.53503466568509</c:v>
                </c:pt>
                <c:pt idx="21">
                  <c:v>728.79847817391226</c:v>
                </c:pt>
                <c:pt idx="22">
                  <c:v>728.16085396856158</c:v>
                </c:pt>
                <c:pt idx="23">
                  <c:v>687.54450716926578</c:v>
                </c:pt>
                <c:pt idx="24">
                  <c:v>640.22917217387487</c:v>
                </c:pt>
                <c:pt idx="25">
                  <c:v>603.65679548031994</c:v>
                </c:pt>
                <c:pt idx="26">
                  <c:v>621.93446606178452</c:v>
                </c:pt>
                <c:pt idx="27">
                  <c:v>705.79081143579822</c:v>
                </c:pt>
                <c:pt idx="28">
                  <c:v>649.2848383734862</c:v>
                </c:pt>
                <c:pt idx="29">
                  <c:v>598.20229369223796</c:v>
                </c:pt>
                <c:pt idx="30">
                  <c:v>622.12296762677647</c:v>
                </c:pt>
              </c:numCache>
            </c:numRef>
          </c:val>
          <c:extLst>
            <c:ext xmlns:c16="http://schemas.microsoft.com/office/drawing/2014/chart" uri="{C3380CC4-5D6E-409C-BE32-E72D297353CC}">
              <c16:uniqueId val="{00000000-118E-4269-952B-FBD59B41B91C}"/>
            </c:ext>
          </c:extLst>
        </c:ser>
        <c:ser>
          <c:idx val="1"/>
          <c:order val="1"/>
          <c:tx>
            <c:strRef>
              <c:f>'11.Household (per household)'!$W$42</c:f>
              <c:strCache>
                <c:ptCount val="1"/>
                <c:pt idx="0">
                  <c:v>冷房</c:v>
                </c:pt>
              </c:strCache>
            </c:strRef>
          </c:tx>
          <c:spPr>
            <a:solidFill>
              <a:schemeClr val="accent1">
                <a:lumMod val="75000"/>
              </a:schemeClr>
            </a:solidFill>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household)'!$AA$42:$BE$42</c:f>
              <c:numCache>
                <c:formatCode>#,##0.0_);[Red]\(#,##0.0\)</c:formatCode>
                <c:ptCount val="31"/>
                <c:pt idx="0" formatCode="#,##0_);[Red]\(#,##0\)">
                  <c:v>102.01434521304424</c:v>
                </c:pt>
                <c:pt idx="1">
                  <c:v>77.671092638107169</c:v>
                </c:pt>
                <c:pt idx="2">
                  <c:v>86.37657502206018</c:v>
                </c:pt>
                <c:pt idx="3">
                  <c:v>49.952983490731938</c:v>
                </c:pt>
                <c:pt idx="4" formatCode="#,##0_);[Red]\(#,##0\)">
                  <c:v>148.94909957791566</c:v>
                </c:pt>
                <c:pt idx="5" formatCode="#,##0_);[Red]\(#,##0\)">
                  <c:v>112.27445216571813</c:v>
                </c:pt>
                <c:pt idx="6">
                  <c:v>86.621960592996359</c:v>
                </c:pt>
                <c:pt idx="7">
                  <c:v>88.956528411652982</c:v>
                </c:pt>
                <c:pt idx="8">
                  <c:v>97.110162685356684</c:v>
                </c:pt>
                <c:pt idx="9" formatCode="#,##0_);[Red]\(#,##0\)">
                  <c:v>108.64009332798956</c:v>
                </c:pt>
                <c:pt idx="10" formatCode="#,##0_);[Red]\(#,##0\)">
                  <c:v>103.51792991979737</c:v>
                </c:pt>
                <c:pt idx="11">
                  <c:v>96.75820980720448</c:v>
                </c:pt>
                <c:pt idx="12" formatCode="#,##0_);[Red]\(#,##0\)">
                  <c:v>105.61900598359485</c:v>
                </c:pt>
                <c:pt idx="13">
                  <c:v>83.783540773498956</c:v>
                </c:pt>
                <c:pt idx="14" formatCode="#,##0_);[Red]\(#,##0\)">
                  <c:v>118.64517129992009</c:v>
                </c:pt>
                <c:pt idx="15" formatCode="#,##0_);[Red]\(#,##0\)">
                  <c:v>108.57199189807433</c:v>
                </c:pt>
                <c:pt idx="16">
                  <c:v>93.503591596292651</c:v>
                </c:pt>
                <c:pt idx="17" formatCode="#,##0_);[Red]\(#,##0\)">
                  <c:v>115.1551129204524</c:v>
                </c:pt>
                <c:pt idx="18">
                  <c:v>92.420187742931148</c:v>
                </c:pt>
                <c:pt idx="19">
                  <c:v>70.517838792953697</c:v>
                </c:pt>
                <c:pt idx="20" formatCode="#,##0_);[Red]\(#,##0\)">
                  <c:v>127.3745372894133</c:v>
                </c:pt>
                <c:pt idx="21" formatCode="#,##0_);[Red]\(#,##0\)">
                  <c:v>114.55062766212468</c:v>
                </c:pt>
                <c:pt idx="22" formatCode="#,##0_);[Red]\(#,##0\)">
                  <c:v>123.06213263568181</c:v>
                </c:pt>
                <c:pt idx="23" formatCode="#,##0_);[Red]\(#,##0\)">
                  <c:v>132.31215162452614</c:v>
                </c:pt>
                <c:pt idx="24">
                  <c:v>95.021834669563972</c:v>
                </c:pt>
                <c:pt idx="25">
                  <c:v>96.293343956703893</c:v>
                </c:pt>
                <c:pt idx="26" formatCode="#,##0_);[Red]\(#,##0\)">
                  <c:v>100.61257609583261</c:v>
                </c:pt>
                <c:pt idx="27" formatCode="#,##0_);[Red]\(#,##0\)">
                  <c:v>105.88816099001114</c:v>
                </c:pt>
                <c:pt idx="28" formatCode="#,##0_);[Red]\(#,##0\)">
                  <c:v>122.20191137257872</c:v>
                </c:pt>
                <c:pt idx="29" formatCode="#,##0_);[Red]\(#,##0\)">
                  <c:v>96.660835423224739</c:v>
                </c:pt>
                <c:pt idx="30" formatCode="#,##0_);[Red]\(#,##0\)">
                  <c:v>100.23496089999509</c:v>
                </c:pt>
              </c:numCache>
            </c:numRef>
          </c:val>
          <c:extLst>
            <c:ext xmlns:c16="http://schemas.microsoft.com/office/drawing/2014/chart" uri="{C3380CC4-5D6E-409C-BE32-E72D297353CC}">
              <c16:uniqueId val="{00000001-118E-4269-952B-FBD59B41B91C}"/>
            </c:ext>
          </c:extLst>
        </c:ser>
        <c:ser>
          <c:idx val="2"/>
          <c:order val="2"/>
          <c:tx>
            <c:strRef>
              <c:f>'11.Household (per household)'!$W$43</c:f>
              <c:strCache>
                <c:ptCount val="1"/>
                <c:pt idx="0">
                  <c:v>給湯</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household)'!$AA$43:$BE$43</c:f>
              <c:numCache>
                <c:formatCode>#,##0_);[Red]\(#,##0\)</c:formatCode>
                <c:ptCount val="31"/>
                <c:pt idx="0">
                  <c:v>839.07041718244432</c:v>
                </c:pt>
                <c:pt idx="1">
                  <c:v>794.21297894088207</c:v>
                </c:pt>
                <c:pt idx="2">
                  <c:v>836.26346413755221</c:v>
                </c:pt>
                <c:pt idx="3">
                  <c:v>882.72018145387995</c:v>
                </c:pt>
                <c:pt idx="4">
                  <c:v>794.56186482714725</c:v>
                </c:pt>
                <c:pt idx="5">
                  <c:v>821.26055254626601</c:v>
                </c:pt>
                <c:pt idx="6">
                  <c:v>849.15516528775015</c:v>
                </c:pt>
                <c:pt idx="7">
                  <c:v>840.84176456922262</c:v>
                </c:pt>
                <c:pt idx="8">
                  <c:v>754.28763420742075</c:v>
                </c:pt>
                <c:pt idx="9">
                  <c:v>748.57255052534936</c:v>
                </c:pt>
                <c:pt idx="10">
                  <c:v>796.89663781892091</c:v>
                </c:pt>
                <c:pt idx="11">
                  <c:v>773.27805408989173</c:v>
                </c:pt>
                <c:pt idx="12">
                  <c:v>761.4238158383082</c:v>
                </c:pt>
                <c:pt idx="13">
                  <c:v>787.38087274151758</c:v>
                </c:pt>
                <c:pt idx="14">
                  <c:v>745.37841585893932</c:v>
                </c:pt>
                <c:pt idx="15">
                  <c:v>756.8252046401758</c:v>
                </c:pt>
                <c:pt idx="16">
                  <c:v>750.27846613811414</c:v>
                </c:pt>
                <c:pt idx="17">
                  <c:v>739.81317374166827</c:v>
                </c:pt>
                <c:pt idx="18">
                  <c:v>694.52989071655963</c:v>
                </c:pt>
                <c:pt idx="19">
                  <c:v>674.60414773324715</c:v>
                </c:pt>
                <c:pt idx="20">
                  <c:v>684.22861407412768</c:v>
                </c:pt>
                <c:pt idx="21">
                  <c:v>714.93625601453346</c:v>
                </c:pt>
                <c:pt idx="22">
                  <c:v>726.42881147566493</c:v>
                </c:pt>
                <c:pt idx="23">
                  <c:v>691.58293802811602</c:v>
                </c:pt>
                <c:pt idx="24">
                  <c:v>649.86504508715632</c:v>
                </c:pt>
                <c:pt idx="25">
                  <c:v>661.43760422740081</c:v>
                </c:pt>
                <c:pt idx="26">
                  <c:v>653.03929874687822</c:v>
                </c:pt>
                <c:pt idx="27">
                  <c:v>676.77062804180912</c:v>
                </c:pt>
                <c:pt idx="28">
                  <c:v>567.70299112159535</c:v>
                </c:pt>
                <c:pt idx="29">
                  <c:v>563.53973030165173</c:v>
                </c:pt>
                <c:pt idx="30">
                  <c:v>584.89680441300766</c:v>
                </c:pt>
              </c:numCache>
            </c:numRef>
          </c:val>
          <c:extLst>
            <c:ext xmlns:c16="http://schemas.microsoft.com/office/drawing/2014/chart" uri="{C3380CC4-5D6E-409C-BE32-E72D297353CC}">
              <c16:uniqueId val="{00000002-118E-4269-952B-FBD59B41B91C}"/>
            </c:ext>
          </c:extLst>
        </c:ser>
        <c:ser>
          <c:idx val="3"/>
          <c:order val="3"/>
          <c:tx>
            <c:strRef>
              <c:f>'11.Household (per household)'!$W$44</c:f>
              <c:strCache>
                <c:ptCount val="1"/>
                <c:pt idx="0">
                  <c:v>厨房</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household)'!$AA$44:$BE$44</c:f>
              <c:numCache>
                <c:formatCode>#,##0_);[Red]\(#,##0\)</c:formatCode>
                <c:ptCount val="31"/>
                <c:pt idx="0">
                  <c:v>241.22392951731658</c:v>
                </c:pt>
                <c:pt idx="1">
                  <c:v>223.07423761575797</c:v>
                </c:pt>
                <c:pt idx="2">
                  <c:v>222.11230648371054</c:v>
                </c:pt>
                <c:pt idx="3">
                  <c:v>221.03762396083016</c:v>
                </c:pt>
                <c:pt idx="4">
                  <c:v>233.86300135508534</c:v>
                </c:pt>
                <c:pt idx="5">
                  <c:v>227.04699057128332</c:v>
                </c:pt>
                <c:pt idx="6">
                  <c:v>215.3311939507382</c:v>
                </c:pt>
                <c:pt idx="7">
                  <c:v>213.89644406939809</c:v>
                </c:pt>
                <c:pt idx="8">
                  <c:v>235.38039819626323</c:v>
                </c:pt>
                <c:pt idx="9">
                  <c:v>243.85655600212613</c:v>
                </c:pt>
                <c:pt idx="10">
                  <c:v>240.01010165444546</c:v>
                </c:pt>
                <c:pt idx="11">
                  <c:v>220.20391444196579</c:v>
                </c:pt>
                <c:pt idx="12">
                  <c:v>220.56073639070607</c:v>
                </c:pt>
                <c:pt idx="13">
                  <c:v>234.4065606600391</c:v>
                </c:pt>
                <c:pt idx="14">
                  <c:v>224.65055478012539</c:v>
                </c:pt>
                <c:pt idx="15">
                  <c:v>213.8177229251479</c:v>
                </c:pt>
                <c:pt idx="16">
                  <c:v>214.65855060775772</c:v>
                </c:pt>
                <c:pt idx="17">
                  <c:v>218.47331922167783</c:v>
                </c:pt>
                <c:pt idx="18">
                  <c:v>222.12703592981345</c:v>
                </c:pt>
                <c:pt idx="19">
                  <c:v>215.05918547995546</c:v>
                </c:pt>
                <c:pt idx="20">
                  <c:v>223.78578812907253</c:v>
                </c:pt>
                <c:pt idx="21">
                  <c:v>236.76484811420303</c:v>
                </c:pt>
                <c:pt idx="22">
                  <c:v>250.78122444583724</c:v>
                </c:pt>
                <c:pt idx="23">
                  <c:v>252.00602475037996</c:v>
                </c:pt>
                <c:pt idx="24">
                  <c:v>246.83120901363245</c:v>
                </c:pt>
                <c:pt idx="25">
                  <c:v>247.22154646766714</c:v>
                </c:pt>
                <c:pt idx="26">
                  <c:v>244.47485703200397</c:v>
                </c:pt>
                <c:pt idx="27">
                  <c:v>250.9461623945146</c:v>
                </c:pt>
                <c:pt idx="28">
                  <c:v>212.07581061384968</c:v>
                </c:pt>
                <c:pt idx="29">
                  <c:v>219.41709731064623</c:v>
                </c:pt>
                <c:pt idx="30">
                  <c:v>226.41863906585598</c:v>
                </c:pt>
              </c:numCache>
            </c:numRef>
          </c:val>
          <c:extLst>
            <c:ext xmlns:c16="http://schemas.microsoft.com/office/drawing/2014/chart" uri="{C3380CC4-5D6E-409C-BE32-E72D297353CC}">
              <c16:uniqueId val="{00000003-118E-4269-952B-FBD59B41B91C}"/>
            </c:ext>
          </c:extLst>
        </c:ser>
        <c:ser>
          <c:idx val="4"/>
          <c:order val="4"/>
          <c:tx>
            <c:strRef>
              <c:f>'11.Household (per household)'!$W$45</c:f>
              <c:strCache>
                <c:ptCount val="1"/>
                <c:pt idx="0">
                  <c:v>動力他※</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household)'!$AA$45:$BE$45</c:f>
              <c:numCache>
                <c:formatCode>#,##0_);[Red]\(#,##0\)</c:formatCode>
                <c:ptCount val="31"/>
                <c:pt idx="0">
                  <c:v>1222.8357100864912</c:v>
                </c:pt>
                <c:pt idx="1">
                  <c:v>1385.0057536575227</c:v>
                </c:pt>
                <c:pt idx="2">
                  <c:v>1408.8263964990026</c:v>
                </c:pt>
                <c:pt idx="3">
                  <c:v>1331.7162852604313</c:v>
                </c:pt>
                <c:pt idx="4">
                  <c:v>1463.4521013974147</c:v>
                </c:pt>
                <c:pt idx="5">
                  <c:v>1437.7397380139034</c:v>
                </c:pt>
                <c:pt idx="6">
                  <c:v>1438.976106770561</c:v>
                </c:pt>
                <c:pt idx="7">
                  <c:v>1369.1376713979294</c:v>
                </c:pt>
                <c:pt idx="8">
                  <c:v>1321.0150982778453</c:v>
                </c:pt>
                <c:pt idx="9">
                  <c:v>1394.4381071839659</c:v>
                </c:pt>
                <c:pt idx="10">
                  <c:v>1290.5739000219994</c:v>
                </c:pt>
                <c:pt idx="11">
                  <c:v>1376.0463025093748</c:v>
                </c:pt>
                <c:pt idx="12">
                  <c:v>1478.5084719076463</c:v>
                </c:pt>
                <c:pt idx="13">
                  <c:v>1567.8384867894645</c:v>
                </c:pt>
                <c:pt idx="14">
                  <c:v>1469.8797389542262</c:v>
                </c:pt>
                <c:pt idx="15">
                  <c:v>1491.5433194087511</c:v>
                </c:pt>
                <c:pt idx="16">
                  <c:v>1440.0342165673765</c:v>
                </c:pt>
                <c:pt idx="17">
                  <c:v>1548.8575151108821</c:v>
                </c:pt>
                <c:pt idx="18">
                  <c:v>1533.0626513098257</c:v>
                </c:pt>
                <c:pt idx="19">
                  <c:v>1443.1840456420002</c:v>
                </c:pt>
                <c:pt idx="20">
                  <c:v>1495.4217605978138</c:v>
                </c:pt>
                <c:pt idx="21">
                  <c:v>1773.7040109692457</c:v>
                </c:pt>
                <c:pt idx="22">
                  <c:v>1978.3702846574367</c:v>
                </c:pt>
                <c:pt idx="23">
                  <c:v>1946.7092801796871</c:v>
                </c:pt>
                <c:pt idx="24">
                  <c:v>1797.4963724992517</c:v>
                </c:pt>
                <c:pt idx="25">
                  <c:v>1670.0177036212078</c:v>
                </c:pt>
                <c:pt idx="26">
                  <c:v>1594.6552383361</c:v>
                </c:pt>
                <c:pt idx="27">
                  <c:v>1477.2180882941454</c:v>
                </c:pt>
                <c:pt idx="28">
                  <c:v>1282.1578496374891</c:v>
                </c:pt>
                <c:pt idx="29">
                  <c:v>1219.6591262128591</c:v>
                </c:pt>
                <c:pt idx="30">
                  <c:v>1264.757171733429</c:v>
                </c:pt>
              </c:numCache>
            </c:numRef>
          </c:val>
          <c:extLst>
            <c:ext xmlns:c16="http://schemas.microsoft.com/office/drawing/2014/chart" uri="{C3380CC4-5D6E-409C-BE32-E72D297353CC}">
              <c16:uniqueId val="{00000004-118E-4269-952B-FBD59B41B91C}"/>
            </c:ext>
          </c:extLst>
        </c:ser>
        <c:ser>
          <c:idx val="5"/>
          <c:order val="5"/>
          <c:tx>
            <c:strRef>
              <c:f>'11.Household (per household)'!$W$46</c:f>
              <c:strCache>
                <c:ptCount val="1"/>
                <c:pt idx="0">
                  <c:v>自家用乗用車</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household)'!$AA$46:$BE$46</c:f>
              <c:numCache>
                <c:formatCode>#,##0_);[Red]\(#,##0\)</c:formatCode>
                <c:ptCount val="31"/>
                <c:pt idx="0">
                  <c:v>1184.3714074113748</c:v>
                </c:pt>
                <c:pt idx="1">
                  <c:v>1162.4608034411842</c:v>
                </c:pt>
                <c:pt idx="2">
                  <c:v>1323.5069678467519</c:v>
                </c:pt>
                <c:pt idx="3">
                  <c:v>1400.3882639014985</c:v>
                </c:pt>
                <c:pt idx="4">
                  <c:v>1526.1828661306058</c:v>
                </c:pt>
                <c:pt idx="5">
                  <c:v>1512.4944444028217</c:v>
                </c:pt>
                <c:pt idx="6">
                  <c:v>1611.8959707631477</c:v>
                </c:pt>
                <c:pt idx="7">
                  <c:v>1454.2969962204863</c:v>
                </c:pt>
                <c:pt idx="8">
                  <c:v>1532.0951784663107</c:v>
                </c:pt>
                <c:pt idx="9">
                  <c:v>1594.0134591035423</c:v>
                </c:pt>
                <c:pt idx="10">
                  <c:v>1618.6139692497452</c:v>
                </c:pt>
                <c:pt idx="11">
                  <c:v>1582.1995812591667</c:v>
                </c:pt>
                <c:pt idx="12">
                  <c:v>1587.8022027234256</c:v>
                </c:pt>
                <c:pt idx="13">
                  <c:v>1599.1317217507344</c:v>
                </c:pt>
                <c:pt idx="14">
                  <c:v>1552.5360863695466</c:v>
                </c:pt>
                <c:pt idx="15">
                  <c:v>1492.4548398781094</c:v>
                </c:pt>
                <c:pt idx="16">
                  <c:v>1438.0480987391902</c:v>
                </c:pt>
                <c:pt idx="17">
                  <c:v>1396.5818163715944</c:v>
                </c:pt>
                <c:pt idx="18">
                  <c:v>1387.820586352864</c:v>
                </c:pt>
                <c:pt idx="19">
                  <c:v>1299.6291462779373</c:v>
                </c:pt>
                <c:pt idx="20">
                  <c:v>1282.8455790328615</c:v>
                </c:pt>
                <c:pt idx="21">
                  <c:v>1235.5899486617764</c:v>
                </c:pt>
                <c:pt idx="22">
                  <c:v>1232.2957552291432</c:v>
                </c:pt>
                <c:pt idx="23">
                  <c:v>1178.1865792098295</c:v>
                </c:pt>
                <c:pt idx="24">
                  <c:v>1096.6109354908247</c:v>
                </c:pt>
                <c:pt idx="25">
                  <c:v>1090.2823792105862</c:v>
                </c:pt>
                <c:pt idx="26">
                  <c:v>1034.8960818581559</c:v>
                </c:pt>
                <c:pt idx="27">
                  <c:v>1046.4400534656056</c:v>
                </c:pt>
                <c:pt idx="28">
                  <c:v>1063.1635663173729</c:v>
                </c:pt>
                <c:pt idx="29">
                  <c:v>1044.7713873185778</c:v>
                </c:pt>
                <c:pt idx="30">
                  <c:v>884.95478180132079</c:v>
                </c:pt>
              </c:numCache>
            </c:numRef>
          </c:val>
          <c:extLst>
            <c:ext xmlns:c16="http://schemas.microsoft.com/office/drawing/2014/chart" uri="{C3380CC4-5D6E-409C-BE32-E72D297353CC}">
              <c16:uniqueId val="{00000005-118E-4269-952B-FBD59B41B91C}"/>
            </c:ext>
          </c:extLst>
        </c:ser>
        <c:ser>
          <c:idx val="6"/>
          <c:order val="6"/>
          <c:tx>
            <c:strRef>
              <c:f>'11.Household (per household)'!$W$47</c:f>
              <c:strCache>
                <c:ptCount val="1"/>
                <c:pt idx="0">
                  <c:v>ごみ処理</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household)'!$AA$47:$BE$47</c:f>
              <c:numCache>
                <c:formatCode>#,##0_);[Red]\(#,##0\)</c:formatCode>
                <c:ptCount val="31"/>
                <c:pt idx="0">
                  <c:v>270.61856402501428</c:v>
                </c:pt>
                <c:pt idx="1">
                  <c:v>272.90528348189775</c:v>
                </c:pt>
                <c:pt idx="2">
                  <c:v>273.12281358163716</c:v>
                </c:pt>
                <c:pt idx="3">
                  <c:v>270.20731302173363</c:v>
                </c:pt>
                <c:pt idx="4">
                  <c:v>277.44447678102807</c:v>
                </c:pt>
                <c:pt idx="5">
                  <c:v>280.14921640919164</c:v>
                </c:pt>
                <c:pt idx="6">
                  <c:v>285.35325937103948</c:v>
                </c:pt>
                <c:pt idx="7">
                  <c:v>287.70749176052539</c:v>
                </c:pt>
                <c:pt idx="8">
                  <c:v>286.02831729837249</c:v>
                </c:pt>
                <c:pt idx="9">
                  <c:v>289.52455238333283</c:v>
                </c:pt>
                <c:pt idx="10">
                  <c:v>296.65173956541446</c:v>
                </c:pt>
                <c:pt idx="11">
                  <c:v>298.93299482323698</c:v>
                </c:pt>
                <c:pt idx="12">
                  <c:v>301.15983440765706</c:v>
                </c:pt>
                <c:pt idx="13">
                  <c:v>301.65170195537985</c:v>
                </c:pt>
                <c:pt idx="14">
                  <c:v>283.84531600600963</c:v>
                </c:pt>
                <c:pt idx="15">
                  <c:v>259.11494356799471</c:v>
                </c:pt>
                <c:pt idx="16">
                  <c:v>233.91741613598069</c:v>
                </c:pt>
                <c:pt idx="17">
                  <c:v>225.91298604825272</c:v>
                </c:pt>
                <c:pt idx="18">
                  <c:v>218.27902645180848</c:v>
                </c:pt>
                <c:pt idx="19">
                  <c:v>180.2898879108277</c:v>
                </c:pt>
                <c:pt idx="20">
                  <c:v>173.54632234493766</c:v>
                </c:pt>
                <c:pt idx="21">
                  <c:v>188.28011331953081</c:v>
                </c:pt>
                <c:pt idx="22">
                  <c:v>187.25942228373503</c:v>
                </c:pt>
                <c:pt idx="23">
                  <c:v>173.86698362067972</c:v>
                </c:pt>
                <c:pt idx="24">
                  <c:v>153.35658967129541</c:v>
                </c:pt>
                <c:pt idx="25">
                  <c:v>148.03325244343463</c:v>
                </c:pt>
                <c:pt idx="26">
                  <c:v>146.65752969384241</c:v>
                </c:pt>
                <c:pt idx="27">
                  <c:v>150.97278020305495</c:v>
                </c:pt>
                <c:pt idx="28">
                  <c:v>150.34007829826197</c:v>
                </c:pt>
                <c:pt idx="29">
                  <c:v>156.0182816810628</c:v>
                </c:pt>
                <c:pt idx="30">
                  <c:v>148.49236436861446</c:v>
                </c:pt>
              </c:numCache>
            </c:numRef>
          </c:val>
          <c:extLst>
            <c:ext xmlns:c16="http://schemas.microsoft.com/office/drawing/2014/chart" uri="{C3380CC4-5D6E-409C-BE32-E72D297353CC}">
              <c16:uniqueId val="{00000006-118E-4269-952B-FBD59B41B91C}"/>
            </c:ext>
          </c:extLst>
        </c:ser>
        <c:ser>
          <c:idx val="7"/>
          <c:order val="7"/>
          <c:tx>
            <c:strRef>
              <c:f>'11.Household (per household)'!$W$48</c:f>
              <c:strCache>
                <c:ptCount val="1"/>
                <c:pt idx="0">
                  <c:v>水道</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household)'!$AA$48:$BE$48</c:f>
              <c:numCache>
                <c:formatCode>#,##0.0_);[Red]\(#,##0.0\)</c:formatCode>
                <c:ptCount val="31"/>
                <c:pt idx="0">
                  <c:v>50.831391726482387</c:v>
                </c:pt>
                <c:pt idx="1">
                  <c:v>62.753968543481967</c:v>
                </c:pt>
                <c:pt idx="2">
                  <c:v>75.098215628703016</c:v>
                </c:pt>
                <c:pt idx="3">
                  <c:v>79.879116577922687</c:v>
                </c:pt>
                <c:pt idx="4" formatCode="#,##0_);[Red]\(#,##0\)">
                  <c:v>99.506160354130358</c:v>
                </c:pt>
                <c:pt idx="5" formatCode="#,##0_);[Red]\(#,##0\)">
                  <c:v>103.81682321629353</c:v>
                </c:pt>
                <c:pt idx="6">
                  <c:v>96.422412400812831</c:v>
                </c:pt>
                <c:pt idx="7">
                  <c:v>87.62617413718003</c:v>
                </c:pt>
                <c:pt idx="8">
                  <c:v>80.309532971341909</c:v>
                </c:pt>
                <c:pt idx="9">
                  <c:v>76.739882864479924</c:v>
                </c:pt>
                <c:pt idx="10">
                  <c:v>73.331872821653377</c:v>
                </c:pt>
                <c:pt idx="11">
                  <c:v>68.801507308239607</c:v>
                </c:pt>
                <c:pt idx="12">
                  <c:v>70.008590035981214</c:v>
                </c:pt>
                <c:pt idx="13">
                  <c:v>69.811010087655362</c:v>
                </c:pt>
                <c:pt idx="14">
                  <c:v>66.315319745783356</c:v>
                </c:pt>
                <c:pt idx="15">
                  <c:v>63.067240056787924</c:v>
                </c:pt>
                <c:pt idx="16">
                  <c:v>60.824337533172105</c:v>
                </c:pt>
                <c:pt idx="17">
                  <c:v>67.220928115410103</c:v>
                </c:pt>
                <c:pt idx="18">
                  <c:v>78.395805893523189</c:v>
                </c:pt>
                <c:pt idx="19">
                  <c:v>84.079498067353455</c:v>
                </c:pt>
                <c:pt idx="20">
                  <c:v>82.951057975673066</c:v>
                </c:pt>
                <c:pt idx="21">
                  <c:v>89.787830767214302</c:v>
                </c:pt>
                <c:pt idx="22" formatCode="#,##0_);[Red]\(#,##0\)">
                  <c:v>115.61774417305838</c:v>
                </c:pt>
                <c:pt idx="23">
                  <c:v>99.964050699322911</c:v>
                </c:pt>
                <c:pt idx="24">
                  <c:v>100.02029994738929</c:v>
                </c:pt>
                <c:pt idx="25">
                  <c:v>86.262013235143314</c:v>
                </c:pt>
                <c:pt idx="26">
                  <c:v>78.4501778695425</c:v>
                </c:pt>
                <c:pt idx="27">
                  <c:v>79.836664513537983</c:v>
                </c:pt>
                <c:pt idx="28">
                  <c:v>82.787818442822754</c:v>
                </c:pt>
                <c:pt idx="29">
                  <c:v>77.225665450295097</c:v>
                </c:pt>
                <c:pt idx="30" formatCode="#,##0_);[Red]\(#,##0\)">
                  <c:v>71.065551695479044</c:v>
                </c:pt>
              </c:numCache>
            </c:numRef>
          </c:val>
          <c:extLst>
            <c:ext xmlns:c16="http://schemas.microsoft.com/office/drawing/2014/chart" uri="{C3380CC4-5D6E-409C-BE32-E72D297353CC}">
              <c16:uniqueId val="{00000007-118E-4269-952B-FBD59B41B91C}"/>
            </c:ext>
          </c:extLst>
        </c:ser>
        <c:dLbls>
          <c:showLegendKey val="0"/>
          <c:showVal val="0"/>
          <c:showCatName val="0"/>
          <c:showSerName val="0"/>
          <c:showPercent val="0"/>
          <c:showBubbleSize val="0"/>
        </c:dLbls>
        <c:gapWidth val="40"/>
        <c:overlap val="100"/>
        <c:axId val="166505856"/>
        <c:axId val="166532224"/>
      </c:barChart>
      <c:lineChart>
        <c:grouping val="standard"/>
        <c:varyColors val="0"/>
        <c:ser>
          <c:idx val="10"/>
          <c:order val="8"/>
          <c:tx>
            <c:strRef>
              <c:f>'11.Household (per household)'!$V$12</c:f>
              <c:strCache>
                <c:ptCount val="1"/>
                <c:pt idx="0">
                  <c:v>合計</c:v>
                </c:pt>
              </c:strCache>
            </c:strRef>
          </c:tx>
          <c:spPr>
            <a:ln>
              <a:noFill/>
            </a:ln>
          </c:spPr>
          <c:marker>
            <c:symbol val="none"/>
          </c:marker>
          <c:dLbls>
            <c:spPr>
              <a:noFill/>
              <a:ln>
                <a:noFill/>
              </a:ln>
              <a:effectLst/>
            </c:spPr>
            <c:txPr>
              <a:bodyPr rot="-5400000" vert="horz"/>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'11.Household (per household)'!$AA$39:$BB$39</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'11.Household (per household)'!$AA$40:$BE$40</c:f>
              <c:numCache>
                <c:formatCode>#,##0_);[Red]\(#,##0\)</c:formatCode>
                <c:ptCount val="31"/>
                <c:pt idx="0">
                  <c:v>4585.7712184484189</c:v>
                </c:pt>
                <c:pt idx="1">
                  <c:v>4609.179689277019</c:v>
                </c:pt>
                <c:pt idx="2">
                  <c:v>4879.8228429040519</c:v>
                </c:pt>
                <c:pt idx="3">
                  <c:v>4928.3816787447258</c:v>
                </c:pt>
                <c:pt idx="4">
                  <c:v>5259.9845146312537</c:v>
                </c:pt>
                <c:pt idx="5">
                  <c:v>5249.8248282105651</c:v>
                </c:pt>
                <c:pt idx="6">
                  <c:v>5317.7083038152341</c:v>
                </c:pt>
                <c:pt idx="7">
                  <c:v>4981.2360174151409</c:v>
                </c:pt>
                <c:pt idx="8">
                  <c:v>4980.9197495439857</c:v>
                </c:pt>
                <c:pt idx="9">
                  <c:v>5172.0583482944085</c:v>
                </c:pt>
                <c:pt idx="10">
                  <c:v>5233.4201081815727</c:v>
                </c:pt>
                <c:pt idx="11">
                  <c:v>5085.3227447225217</c:v>
                </c:pt>
                <c:pt idx="12">
                  <c:v>5275.9193359423025</c:v>
                </c:pt>
                <c:pt idx="13">
                  <c:v>5298.666908923874</c:v>
                </c:pt>
                <c:pt idx="14">
                  <c:v>5161.3608276877885</c:v>
                </c:pt>
                <c:pt idx="15">
                  <c:v>5151.6714418938491</c:v>
                </c:pt>
                <c:pt idx="16">
                  <c:v>4864.4045479404185</c:v>
                </c:pt>
                <c:pt idx="17">
                  <c:v>4990.1896625495147</c:v>
                </c:pt>
                <c:pt idx="18">
                  <c:v>4858.2901057750723</c:v>
                </c:pt>
                <c:pt idx="19">
                  <c:v>4592.2766116866878</c:v>
                </c:pt>
                <c:pt idx="20">
                  <c:v>4856.6886941095854</c:v>
                </c:pt>
                <c:pt idx="21">
                  <c:v>5082.4121136825406</c:v>
                </c:pt>
                <c:pt idx="22">
                  <c:v>5341.97622886912</c:v>
                </c:pt>
                <c:pt idx="23">
                  <c:v>5162.1725152818071</c:v>
                </c:pt>
                <c:pt idx="24">
                  <c:v>4779.4314585529892</c:v>
                </c:pt>
                <c:pt idx="25">
                  <c:v>4603.2046386424636</c:v>
                </c:pt>
                <c:pt idx="26">
                  <c:v>4474.72022569414</c:v>
                </c:pt>
                <c:pt idx="27">
                  <c:v>4493.8633493384768</c:v>
                </c:pt>
                <c:pt idx="28">
                  <c:v>4129.7148641774565</c:v>
                </c:pt>
                <c:pt idx="29">
                  <c:v>3975.494417390556</c:v>
                </c:pt>
                <c:pt idx="30">
                  <c:v>3902.9432416044779</c:v>
                </c:pt>
              </c:numCache>
            </c:numRef>
          </c:val>
          <c:smooth val="0"/>
          <c:extLst>
            <c:ext xmlns:c16="http://schemas.microsoft.com/office/drawing/2014/chart" uri="{C3380CC4-5D6E-409C-BE32-E72D297353CC}">
              <c16:uniqueId val="{00000008-118E-4269-952B-FBD59B41B91C}"/>
            </c:ext>
          </c:extLst>
        </c:ser>
        <c:dLbls>
          <c:showLegendKey val="0"/>
          <c:showVal val="0"/>
          <c:showCatName val="0"/>
          <c:showSerName val="0"/>
          <c:showPercent val="0"/>
          <c:showBubbleSize val="0"/>
        </c:dLbls>
        <c:marker val="1"/>
        <c:smooth val="0"/>
        <c:axId val="166505856"/>
        <c:axId val="166532224"/>
      </c:lineChart>
      <c:catAx>
        <c:axId val="16650585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66532224"/>
        <c:crosses val="autoZero"/>
        <c:auto val="1"/>
        <c:lblAlgn val="ctr"/>
        <c:lblOffset val="100"/>
        <c:tickLblSkip val="1"/>
        <c:noMultiLvlLbl val="0"/>
      </c:catAx>
      <c:valAx>
        <c:axId val="166532224"/>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66505856"/>
        <c:crosses val="autoZero"/>
        <c:crossBetween val="between"/>
      </c:valAx>
    </c:plotArea>
    <c:legend>
      <c:legendPos val="r"/>
      <c:legendEntry>
        <c:idx val="8"/>
        <c:delete val="1"/>
      </c:legendEntry>
      <c:layout>
        <c:manualLayout>
          <c:xMode val="edge"/>
          <c:yMode val="edge"/>
          <c:x val="0.84815217542251653"/>
          <c:y val="0.35657783517801034"/>
          <c:w val="0.15008415614714846"/>
          <c:h val="0.36304443426053234"/>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893607232833658"/>
          <c:y val="0.17150990598728297"/>
          <c:w val="0.57381077155682081"/>
          <c:h val="0.53825318784006138"/>
        </c:manualLayout>
      </c:layout>
      <c:doughnutChart>
        <c:varyColors val="1"/>
        <c:ser>
          <c:idx val="1"/>
          <c:order val="0"/>
          <c:tx>
            <c:strRef>
              <c:f>'[5]リンク切公表時非表示（グラフの添え物）'!$CA$75</c:f>
              <c:strCache>
                <c:ptCount val="1"/>
                <c:pt idx="0">
                  <c:v>Household CO2 emissions</c:v>
                </c:pt>
              </c:strCache>
            </c:strRef>
          </c:tx>
          <c:spPr>
            <a:noFill/>
            <a:ln>
              <a:noFill/>
            </a:ln>
          </c:spPr>
          <c:dLbls>
            <c:dLbl>
              <c:idx val="0"/>
              <c:layout>
                <c:manualLayout>
                  <c:x val="8.9602588386088908E-2"/>
                  <c:y val="-3.2800544751454788E-2"/>
                </c:manualLayout>
              </c:layout>
              <c:tx>
                <c:rich>
                  <a:bodyPr wrap="square" lIns="38100" tIns="19050" rIns="38100" bIns="19050" anchor="ctr" anchorCtr="0">
                    <a:noAutofit/>
                  </a:bodyPr>
                  <a:lstStyle/>
                  <a:p>
                    <a:pPr algn="l">
                      <a:defRPr/>
                    </a:pPr>
                    <a:fld id="{A8FF9F32-2A30-4B22-AC9B-128CC8A34D8F}" type="VALUE">
                      <a:rPr lang="en-US" altLang="ja-JP" sz="1200" b="1"/>
                      <a:pPr algn="l">
                        <a:defRPr/>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3975456551541619"/>
                      <c:h val="4.2425993591289693E-2"/>
                    </c:manualLayout>
                  </c15:layout>
                  <c15:dlblFieldTable/>
                  <c15:showDataLabelsRange val="0"/>
                </c:ext>
                <c:ext xmlns:c16="http://schemas.microsoft.com/office/drawing/2014/chart" uri="{C3380CC4-5D6E-409C-BE32-E72D297353CC}">
                  <c16:uniqueId val="{00000000-AAD5-4DEA-9936-0045102C36FC}"/>
                </c:ext>
              </c:extLst>
            </c:dLbl>
            <c:dLbl>
              <c:idx val="1"/>
              <c:layout>
                <c:manualLayout>
                  <c:x val="0.2199590095330522"/>
                  <c:y val="7.9096455728542583E-2"/>
                </c:manualLayout>
              </c:layout>
              <c:spPr>
                <a:noFill/>
                <a:ln>
                  <a:noFill/>
                </a:ln>
                <a:effectLst/>
              </c:spPr>
              <c:txPr>
                <a:bodyPr wrap="square" lIns="38100" tIns="19050" rIns="38100" bIns="19050" anchor="ctr" anchorCtr="0">
                  <a:noAutofit/>
                </a:bodyPr>
                <a:lstStyle/>
                <a:p>
                  <a:pPr algn="l">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41153196520708901"/>
                      <c:h val="3.3673096653804746E-2"/>
                    </c:manualLayout>
                  </c15:layout>
                </c:ext>
                <c:ext xmlns:c16="http://schemas.microsoft.com/office/drawing/2014/chart" uri="{C3380CC4-5D6E-409C-BE32-E72D297353CC}">
                  <c16:uniqueId val="{00000001-AAD5-4DEA-9936-0045102C36FC}"/>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'11.Household (per household)'!$Z$27:$Z$36</c:f>
              <c:strCache>
                <c:ptCount val="10"/>
                <c:pt idx="0">
                  <c:v>Coal</c:v>
                </c:pt>
                <c:pt idx="1">
                  <c:v>Kerosene</c:v>
                </c:pt>
                <c:pt idx="2">
                  <c:v>LPG</c:v>
                </c:pt>
                <c:pt idx="3">
                  <c:v>City Gas</c:v>
                </c:pt>
                <c:pt idx="4">
                  <c:v>Electricity</c:v>
                </c:pt>
                <c:pt idx="5">
                  <c:v>Heat</c:v>
                </c:pt>
                <c:pt idx="6">
                  <c:v>Gasoline</c:v>
                </c:pt>
                <c:pt idx="7">
                  <c:v>Diesel Oil</c:v>
                </c:pt>
                <c:pt idx="8">
                  <c:v>Municipal Solid Waste</c:v>
                </c:pt>
                <c:pt idx="9">
                  <c:v>Water and Waste Water</c:v>
                </c:pt>
              </c:strCache>
            </c:strRef>
          </c:cat>
          <c:val>
            <c:numRef>
              <c:f>'[5]リンク切公表時非表示（グラフの添え物）'!$CA$76:$CA$77</c:f>
              <c:numCache>
                <c:formatCode>General</c:formatCode>
                <c:ptCount val="2"/>
                <c:pt idx="0">
                  <c:v>3900</c:v>
                </c:pt>
                <c:pt idx="1">
                  <c:v>2020</c:v>
                </c:pt>
              </c:numCache>
            </c:numRef>
          </c:val>
          <c:extLst>
            <c:ext xmlns:c16="http://schemas.microsoft.com/office/drawing/2014/chart" uri="{C3380CC4-5D6E-409C-BE32-E72D297353CC}">
              <c16:uniqueId val="{00000002-AAD5-4DEA-9936-0045102C36FC}"/>
            </c:ext>
          </c:extLst>
        </c:ser>
        <c:ser>
          <c:idx val="0"/>
          <c:order val="1"/>
          <c:tx>
            <c:strRef>
              <c:f>'11.Household (per household)'!$BE$25</c:f>
              <c:strCache>
                <c:ptCount val="1"/>
                <c:pt idx="0">
                  <c:v>2020</c:v>
                </c:pt>
              </c:strCache>
            </c:strRef>
          </c:tx>
          <c:spPr>
            <a:ln>
              <a:solidFill>
                <a:schemeClr val="tx1"/>
              </a:solidFill>
            </a:ln>
          </c:spPr>
          <c:dLbls>
            <c:dLbl>
              <c:idx val="0"/>
              <c:delete val="1"/>
              <c:extLst>
                <c:ext xmlns:c15="http://schemas.microsoft.com/office/drawing/2012/chart" uri="{CE6537A1-D6FC-4f65-9D91-7224C49458BB}"/>
                <c:ext xmlns:c16="http://schemas.microsoft.com/office/drawing/2014/chart" uri="{C3380CC4-5D6E-409C-BE32-E72D297353CC}">
                  <c16:uniqueId val="{00000003-AAD5-4DEA-9936-0045102C36FC}"/>
                </c:ext>
              </c:extLst>
            </c:dLbl>
            <c:dLbl>
              <c:idx val="1"/>
              <c:layout>
                <c:manualLayout>
                  <c:x val="1.195071124727304E-2"/>
                  <c:y val="-7.349368308707257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9267870480906"/>
                      <c:h val="8.4486962903574589E-2"/>
                    </c:manualLayout>
                  </c15:layout>
                </c:ext>
                <c:ext xmlns:c16="http://schemas.microsoft.com/office/drawing/2014/chart" uri="{C3380CC4-5D6E-409C-BE32-E72D297353CC}">
                  <c16:uniqueId val="{00000004-AAD5-4DEA-9936-0045102C36FC}"/>
                </c:ext>
              </c:extLst>
            </c:dLbl>
            <c:dLbl>
              <c:idx val="2"/>
              <c:layout>
                <c:manualLayout>
                  <c:x val="6.831089556470181E-3"/>
                  <c:y val="-1.057482678469946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2440094054536955E-2"/>
                      <c:h val="7.2180418399875379E-2"/>
                    </c:manualLayout>
                  </c15:layout>
                </c:ext>
                <c:ext xmlns:c16="http://schemas.microsoft.com/office/drawing/2014/chart" uri="{C3380CC4-5D6E-409C-BE32-E72D297353CC}">
                  <c16:uniqueId val="{00000005-AAD5-4DEA-9936-0045102C36FC}"/>
                </c:ext>
              </c:extLst>
            </c:dLbl>
            <c:dLbl>
              <c:idx val="3"/>
              <c:layout>
                <c:manualLayout>
                  <c:x val="2.061996102396103E-2"/>
                  <c:y val="4.7178715271868724E-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860891474301399"/>
                      <c:h val="6.3914030657680712E-2"/>
                    </c:manualLayout>
                  </c15:layout>
                </c:ext>
                <c:ext xmlns:c16="http://schemas.microsoft.com/office/drawing/2014/chart" uri="{C3380CC4-5D6E-409C-BE32-E72D297353CC}">
                  <c16:uniqueId val="{00000006-AAD5-4DEA-9936-0045102C36FC}"/>
                </c:ext>
              </c:extLst>
            </c:dLbl>
            <c:dLbl>
              <c:idx val="4"/>
              <c:layout>
                <c:manualLayout>
                  <c:x val="-1.6971297647839848E-2"/>
                  <c:y val="-1.003521015468446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AD5-4DEA-9936-0045102C36FC}"/>
                </c:ext>
              </c:extLst>
            </c:dLbl>
            <c:dLbl>
              <c:idx val="5"/>
              <c:layout>
                <c:manualLayout>
                  <c:x val="-0.11350300586774181"/>
                  <c:y val="2.621736162351132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AAD5-4DEA-9936-0045102C36FC}"/>
                </c:ext>
              </c:extLst>
            </c:dLbl>
            <c:dLbl>
              <c:idx val="6"/>
              <c:layout>
                <c:manualLayout>
                  <c:x val="3.3564196252287978E-3"/>
                  <c:y val="-1.903247461132662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558307049874418"/>
                      <c:h val="6.4589142227709465E-2"/>
                    </c:manualLayout>
                  </c15:layout>
                </c:ext>
                <c:ext xmlns:c16="http://schemas.microsoft.com/office/drawing/2014/chart" uri="{C3380CC4-5D6E-409C-BE32-E72D297353CC}">
                  <c16:uniqueId val="{00000009-AAD5-4DEA-9936-0045102C36FC}"/>
                </c:ext>
              </c:extLst>
            </c:dLbl>
            <c:dLbl>
              <c:idx val="7"/>
              <c:layout>
                <c:manualLayout>
                  <c:x val="-0.24837443586507818"/>
                  <c:y val="-4.53985517683093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437671260548939"/>
                      <c:h val="6.5649728025658466E-2"/>
                    </c:manualLayout>
                  </c15:layout>
                </c:ext>
                <c:ext xmlns:c16="http://schemas.microsoft.com/office/drawing/2014/chart" uri="{C3380CC4-5D6E-409C-BE32-E72D297353CC}">
                  <c16:uniqueId val="{0000000A-AAD5-4DEA-9936-0045102C36FC}"/>
                </c:ext>
              </c:extLst>
            </c:dLbl>
            <c:dLbl>
              <c:idx val="8"/>
              <c:layout>
                <c:manualLayout>
                  <c:x val="-0.1752407847070222"/>
                  <c:y val="-0.1264388306039881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5585689876955269"/>
                      <c:h val="0.10549707006352566"/>
                    </c:manualLayout>
                  </c15:layout>
                </c:ext>
                <c:ext xmlns:c16="http://schemas.microsoft.com/office/drawing/2014/chart" uri="{C3380CC4-5D6E-409C-BE32-E72D297353CC}">
                  <c16:uniqueId val="{0000000B-AAD5-4DEA-9936-0045102C36FC}"/>
                </c:ext>
              </c:extLst>
            </c:dLbl>
            <c:dLbl>
              <c:idx val="9"/>
              <c:layout>
                <c:manualLayout>
                  <c:x val="1.4874614747720331E-2"/>
                  <c:y val="-0.1086911206407418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842476469496882"/>
                      <c:h val="9.5124222064747896E-2"/>
                    </c:manualLayout>
                  </c15:layout>
                </c:ext>
                <c:ext xmlns:c16="http://schemas.microsoft.com/office/drawing/2014/chart" uri="{C3380CC4-5D6E-409C-BE32-E72D297353CC}">
                  <c16:uniqueId val="{0000000C-AAD5-4DEA-9936-0045102C36FC}"/>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'11.Household (per household)'!$Z$27:$Z$36</c:f>
              <c:strCache>
                <c:ptCount val="10"/>
                <c:pt idx="0">
                  <c:v>Coal</c:v>
                </c:pt>
                <c:pt idx="1">
                  <c:v>Kerosene</c:v>
                </c:pt>
                <c:pt idx="2">
                  <c:v>LPG</c:v>
                </c:pt>
                <c:pt idx="3">
                  <c:v>City Gas</c:v>
                </c:pt>
                <c:pt idx="4">
                  <c:v>Electricity</c:v>
                </c:pt>
                <c:pt idx="5">
                  <c:v>Heat</c:v>
                </c:pt>
                <c:pt idx="6">
                  <c:v>Gasoline</c:v>
                </c:pt>
                <c:pt idx="7">
                  <c:v>Diesel Oil</c:v>
                </c:pt>
                <c:pt idx="8">
                  <c:v>Municipal Solid Waste</c:v>
                </c:pt>
                <c:pt idx="9">
                  <c:v>Water and Waste Water</c:v>
                </c:pt>
              </c:strCache>
            </c:strRef>
          </c:cat>
          <c:val>
            <c:numRef>
              <c:f>'11.Household (per household)'!$BE$27:$BE$36</c:f>
              <c:numCache>
                <c:formatCode>0.0%</c:formatCode>
                <c:ptCount val="10"/>
                <c:pt idx="0">
                  <c:v>0</c:v>
                </c:pt>
                <c:pt idx="1">
                  <c:v>9.1181425439298247E-2</c:v>
                </c:pt>
                <c:pt idx="2">
                  <c:v>5.3103971818410756E-2</c:v>
                </c:pt>
                <c:pt idx="3">
                  <c:v>9.6039594162000558E-2</c:v>
                </c:pt>
                <c:pt idx="4">
                  <c:v>0.47644752489359682</c:v>
                </c:pt>
                <c:pt idx="5" formatCode="0.00%">
                  <c:v>2.3266939076365653E-4</c:v>
                </c:pt>
                <c:pt idx="6">
                  <c:v>0.21591718255856462</c:v>
                </c:pt>
                <c:pt idx="7">
                  <c:v>1.0823184139035802E-2</c:v>
                </c:pt>
                <c:pt idx="8">
                  <c:v>3.8046252578238897E-2</c:v>
                </c:pt>
                <c:pt idx="9">
                  <c:v>1.820819502009063E-2</c:v>
                </c:pt>
              </c:numCache>
            </c:numRef>
          </c:val>
          <c:extLst>
            <c:ext xmlns:c16="http://schemas.microsoft.com/office/drawing/2014/chart" uri="{C3380CC4-5D6E-409C-BE32-E72D297353CC}">
              <c16:uniqueId val="{0000000D-AAD5-4DEA-9936-0045102C36FC}"/>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557249056581831"/>
          <c:y val="0.14280795816553463"/>
          <c:w val="0.60766322497802794"/>
          <c:h val="0.52529124497399426"/>
        </c:manualLayout>
      </c:layout>
      <c:doughnutChart>
        <c:varyColors val="1"/>
        <c:ser>
          <c:idx val="1"/>
          <c:order val="0"/>
          <c:tx>
            <c:strRef>
              <c:f>'[5]リンク切公表時非表示（グラフの添え物）'!$CA$75</c:f>
              <c:strCache>
                <c:ptCount val="1"/>
                <c:pt idx="0">
                  <c:v>Household CO2 emissions</c:v>
                </c:pt>
              </c:strCache>
            </c:strRef>
          </c:tx>
          <c:dPt>
            <c:idx val="0"/>
            <c:bubble3D val="0"/>
            <c:spPr>
              <a:noFill/>
            </c:spPr>
            <c:extLst>
              <c:ext xmlns:c16="http://schemas.microsoft.com/office/drawing/2014/chart" uri="{C3380CC4-5D6E-409C-BE32-E72D297353CC}">
                <c16:uniqueId val="{00000001-8CCA-4B3A-A0E1-6310A26C3E14}"/>
              </c:ext>
            </c:extLst>
          </c:dPt>
          <c:dPt>
            <c:idx val="1"/>
            <c:bubble3D val="0"/>
            <c:spPr>
              <a:noFill/>
            </c:spPr>
            <c:extLst>
              <c:ext xmlns:c16="http://schemas.microsoft.com/office/drawing/2014/chart" uri="{C3380CC4-5D6E-409C-BE32-E72D297353CC}">
                <c16:uniqueId val="{00000003-8CCA-4B3A-A0E1-6310A26C3E14}"/>
              </c:ext>
            </c:extLst>
          </c:dPt>
          <c:dLbls>
            <c:dLbl>
              <c:idx val="0"/>
              <c:layout>
                <c:manualLayout>
                  <c:x val="0.1157736458871408"/>
                  <c:y val="-4.5188960308035576E-2"/>
                </c:manualLayout>
              </c:layout>
              <c:tx>
                <c:rich>
                  <a:bodyPr wrap="square" lIns="38100" tIns="19050" rIns="38100" bIns="19050" anchor="ctr" anchorCtr="0">
                    <a:noAutofit/>
                  </a:bodyPr>
                  <a:lstStyle/>
                  <a:p>
                    <a:pPr algn="l">
                      <a:defRPr/>
                    </a:pPr>
                    <a:fld id="{939167D4-421E-412B-92B5-46DDCC18BCB2}" type="VALUE">
                      <a:rPr lang="en-US" altLang="ja-JP" sz="1200" b="1"/>
                      <a:pPr algn="l">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5108028354832802"/>
                      <c:h val="4.3807795353146557E-2"/>
                    </c:manualLayout>
                  </c15:layout>
                  <c15:dlblFieldTable/>
                  <c15:showDataLabelsRange val="0"/>
                </c:ext>
                <c:ext xmlns:c16="http://schemas.microsoft.com/office/drawing/2014/chart" uri="{C3380CC4-5D6E-409C-BE32-E72D297353CC}">
                  <c16:uniqueId val="{00000001-8CCA-4B3A-A0E1-6310A26C3E14}"/>
                </c:ext>
              </c:extLst>
            </c:dLbl>
            <c:dLbl>
              <c:idx val="1"/>
              <c:layout>
                <c:manualLayout>
                  <c:x val="0.25447036113041221"/>
                  <c:y val="6.6191412337337829E-2"/>
                </c:manualLayout>
              </c:layout>
              <c:spPr>
                <a:noFill/>
                <a:ln>
                  <a:noFill/>
                </a:ln>
                <a:effectLst/>
              </c:spPr>
              <c:txPr>
                <a:bodyPr wrap="square" lIns="38100" tIns="19050" rIns="38100" bIns="19050" anchor="ctr" anchorCtr="0">
                  <a:noAutofit/>
                </a:bodyPr>
                <a:lstStyle/>
                <a:p>
                  <a:pPr algn="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48561692119685934"/>
                      <c:h val="4.1733469079378617E-2"/>
                    </c:manualLayout>
                  </c15:layout>
                </c:ext>
                <c:ext xmlns:c16="http://schemas.microsoft.com/office/drawing/2014/chart" uri="{C3380CC4-5D6E-409C-BE32-E72D297353CC}">
                  <c16:uniqueId val="{00000003-8CCA-4B3A-A0E1-6310A26C3E1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'11.Household (per household)'!$Z$53:$Z$60</c:f>
              <c:strCache>
                <c:ptCount val="8"/>
                <c:pt idx="0">
                  <c:v>Heating</c:v>
                </c:pt>
                <c:pt idx="1">
                  <c:v>Cooling</c:v>
                </c:pt>
                <c:pt idx="2">
                  <c:v>Hot Water</c:v>
                </c:pt>
                <c:pt idx="3">
                  <c:v>Cooking</c:v>
                </c:pt>
                <c:pt idx="4">
                  <c:v>Power etc.*</c:v>
                </c:pt>
                <c:pt idx="5">
                  <c:v>Car</c:v>
                </c:pt>
                <c:pt idx="6">
                  <c:v>Municipal Solid Waste</c:v>
                </c:pt>
                <c:pt idx="7">
                  <c:v>Water and Waste Water</c:v>
                </c:pt>
              </c:strCache>
            </c:strRef>
          </c:cat>
          <c:val>
            <c:numRef>
              <c:f>'[5]リンク切公表時非表示（グラフの添え物）'!$CA$76:$CA$77</c:f>
              <c:numCache>
                <c:formatCode>General</c:formatCode>
                <c:ptCount val="2"/>
                <c:pt idx="0">
                  <c:v>3900</c:v>
                </c:pt>
                <c:pt idx="1">
                  <c:v>2020</c:v>
                </c:pt>
              </c:numCache>
            </c:numRef>
          </c:val>
          <c:extLst>
            <c:ext xmlns:c16="http://schemas.microsoft.com/office/drawing/2014/chart" uri="{C3380CC4-5D6E-409C-BE32-E72D297353CC}">
              <c16:uniqueId val="{00000004-8CCA-4B3A-A0E1-6310A26C3E14}"/>
            </c:ext>
          </c:extLst>
        </c:ser>
        <c:ser>
          <c:idx val="0"/>
          <c:order val="1"/>
          <c:tx>
            <c:strRef>
              <c:f>'11.Household (per household)'!$BE$51</c:f>
              <c:strCache>
                <c:ptCount val="1"/>
                <c:pt idx="0">
                  <c:v>2020</c:v>
                </c:pt>
              </c:strCache>
            </c:strRef>
          </c:tx>
          <c:spPr>
            <a:ln>
              <a:solidFill>
                <a:sysClr val="windowText" lastClr="000000"/>
              </a:solidFill>
            </a:ln>
          </c:spPr>
          <c:dPt>
            <c:idx val="0"/>
            <c:bubble3D val="0"/>
            <c:spPr>
              <a:solidFill>
                <a:srgbClr val="C0504D">
                  <a:lumMod val="75000"/>
                </a:srgbClr>
              </a:solidFill>
              <a:ln>
                <a:solidFill>
                  <a:sysClr val="windowText" lastClr="000000"/>
                </a:solidFill>
              </a:ln>
            </c:spPr>
            <c:extLst>
              <c:ext xmlns:c16="http://schemas.microsoft.com/office/drawing/2014/chart" uri="{C3380CC4-5D6E-409C-BE32-E72D297353CC}">
                <c16:uniqueId val="{00000006-8CCA-4B3A-A0E1-6310A26C3E14}"/>
              </c:ext>
            </c:extLst>
          </c:dPt>
          <c:dPt>
            <c:idx val="1"/>
            <c:bubble3D val="0"/>
            <c:spPr>
              <a:solidFill>
                <a:srgbClr val="4F81BD">
                  <a:lumMod val="75000"/>
                </a:srgbClr>
              </a:solidFill>
              <a:ln>
                <a:solidFill>
                  <a:sysClr val="windowText" lastClr="000000"/>
                </a:solidFill>
              </a:ln>
            </c:spPr>
            <c:extLst>
              <c:ext xmlns:c16="http://schemas.microsoft.com/office/drawing/2014/chart" uri="{C3380CC4-5D6E-409C-BE32-E72D297353CC}">
                <c16:uniqueId val="{00000008-8CCA-4B3A-A0E1-6310A26C3E14}"/>
              </c:ext>
            </c:extLst>
          </c:dPt>
          <c:dLbls>
            <c:dLbl>
              <c:idx val="0"/>
              <c:layout>
                <c:manualLayout>
                  <c:x val="2.5972222649115243E-3"/>
                  <c:y val="4.409662559379741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0758419893749167"/>
                      <c:h val="0.11406422477085679"/>
                    </c:manualLayout>
                  </c15:layout>
                </c:ext>
                <c:ext xmlns:c16="http://schemas.microsoft.com/office/drawing/2014/chart" uri="{C3380CC4-5D6E-409C-BE32-E72D297353CC}">
                  <c16:uniqueId val="{00000006-8CCA-4B3A-A0E1-6310A26C3E14}"/>
                </c:ext>
              </c:extLst>
            </c:dLbl>
            <c:dLbl>
              <c:idx val="1"/>
              <c:layout>
                <c:manualLayout>
                  <c:x val="0.13036632552981789"/>
                  <c:y val="-7.598745522441625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0315535779826467"/>
                      <c:h val="6.9740339115352101E-2"/>
                    </c:manualLayout>
                  </c15:layout>
                </c:ext>
                <c:ext xmlns:c16="http://schemas.microsoft.com/office/drawing/2014/chart" uri="{C3380CC4-5D6E-409C-BE32-E72D297353CC}">
                  <c16:uniqueId val="{00000008-8CCA-4B3A-A0E1-6310A26C3E14}"/>
                </c:ext>
              </c:extLst>
            </c:dLbl>
            <c:dLbl>
              <c:idx val="2"/>
              <c:layout>
                <c:manualLayout>
                  <c:x val="1.9283445219684403E-3"/>
                  <c:y val="-5.2127550472394544E-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662525696494787"/>
                      <c:h val="6.8102763488382956E-2"/>
                    </c:manualLayout>
                  </c15:layout>
                </c:ext>
                <c:ext xmlns:c16="http://schemas.microsoft.com/office/drawing/2014/chart" uri="{C3380CC4-5D6E-409C-BE32-E72D297353CC}">
                  <c16:uniqueId val="{00000009-8CCA-4B3A-A0E1-6310A26C3E14}"/>
                </c:ext>
              </c:extLst>
            </c:dLbl>
            <c:dLbl>
              <c:idx val="3"/>
              <c:layout>
                <c:manualLayout>
                  <c:x val="4.4406805463621862E-3"/>
                  <c:y val="-6.2204781265722624E-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CCA-4B3A-A0E1-6310A26C3E14}"/>
                </c:ext>
              </c:extLst>
            </c:dLbl>
            <c:dLbl>
              <c:idx val="4"/>
              <c:layout>
                <c:manualLayout>
                  <c:x val="-9.1847470280202528E-3"/>
                  <c:y val="-1.389448506163118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CCA-4B3A-A0E1-6310A26C3E14}"/>
                </c:ext>
              </c:extLst>
            </c:dLbl>
            <c:dLbl>
              <c:idx val="5"/>
              <c:layout>
                <c:manualLayout>
                  <c:x val="9.4880417055464693E-3"/>
                  <c:y val="-4.3255499841597866E-1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CCA-4B3A-A0E1-6310A26C3E14}"/>
                </c:ext>
              </c:extLst>
            </c:dLbl>
            <c:dLbl>
              <c:idx val="6"/>
              <c:layout>
                <c:manualLayout>
                  <c:x val="-0.20940952703172488"/>
                  <c:y val="-0.10148713527828646"/>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597788289108296"/>
                      <c:h val="0.11105954342477858"/>
                    </c:manualLayout>
                  </c15:layout>
                </c:ext>
                <c:ext xmlns:c16="http://schemas.microsoft.com/office/drawing/2014/chart" uri="{C3380CC4-5D6E-409C-BE32-E72D297353CC}">
                  <c16:uniqueId val="{0000000D-8CCA-4B3A-A0E1-6310A26C3E14}"/>
                </c:ext>
              </c:extLst>
            </c:dLbl>
            <c:dLbl>
              <c:idx val="7"/>
              <c:layout>
                <c:manualLayout>
                  <c:x val="2.5641259281078081E-3"/>
                  <c:y val="-0.1198803542804298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569786888595186"/>
                      <c:h val="0.1251202301622508"/>
                    </c:manualLayout>
                  </c15:layout>
                </c:ext>
                <c:ext xmlns:c16="http://schemas.microsoft.com/office/drawing/2014/chart" uri="{C3380CC4-5D6E-409C-BE32-E72D297353CC}">
                  <c16:uniqueId val="{0000000E-8CCA-4B3A-A0E1-6310A26C3E14}"/>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'11.Household (per household)'!$Z$53:$Z$60</c:f>
              <c:strCache>
                <c:ptCount val="8"/>
                <c:pt idx="0">
                  <c:v>Heating</c:v>
                </c:pt>
                <c:pt idx="1">
                  <c:v>Cooling</c:v>
                </c:pt>
                <c:pt idx="2">
                  <c:v>Hot Water</c:v>
                </c:pt>
                <c:pt idx="3">
                  <c:v>Cooking</c:v>
                </c:pt>
                <c:pt idx="4">
                  <c:v>Power etc.*</c:v>
                </c:pt>
                <c:pt idx="5">
                  <c:v>Car</c:v>
                </c:pt>
                <c:pt idx="6">
                  <c:v>Municipal Solid Waste</c:v>
                </c:pt>
                <c:pt idx="7">
                  <c:v>Water and Waste Water</c:v>
                </c:pt>
              </c:strCache>
            </c:strRef>
          </c:cat>
          <c:val>
            <c:numRef>
              <c:f>'11.Household (per household)'!$BE$53:$BE$60</c:f>
              <c:numCache>
                <c:formatCode>0.0%</c:formatCode>
                <c:ptCount val="8"/>
                <c:pt idx="0">
                  <c:v>0.15939841527672977</c:v>
                </c:pt>
                <c:pt idx="1">
                  <c:v>2.5681890484984111E-2</c:v>
                </c:pt>
                <c:pt idx="2">
                  <c:v>0.14986044331317508</c:v>
                </c:pt>
                <c:pt idx="3">
                  <c:v>5.8012280745537194E-2</c:v>
                </c:pt>
                <c:pt idx="4">
                  <c:v>0.32405215588364394</c:v>
                </c:pt>
                <c:pt idx="5">
                  <c:v>0.22674036669760045</c:v>
                </c:pt>
                <c:pt idx="6">
                  <c:v>3.8046252578238897E-2</c:v>
                </c:pt>
                <c:pt idx="7">
                  <c:v>1.820819502009063E-2</c:v>
                </c:pt>
              </c:numCache>
            </c:numRef>
          </c:val>
          <c:extLst>
            <c:ext xmlns:c16="http://schemas.microsoft.com/office/drawing/2014/chart" uri="{C3380CC4-5D6E-409C-BE32-E72D297353CC}">
              <c16:uniqueId val="{0000000F-8CCA-4B3A-A0E1-6310A26C3E14}"/>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noFill/>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Times New Roman" panose="02020603050405020304" pitchFamily="18" charset="0"/>
                <a:cs typeface="Times New Roman" panose="02020603050405020304" pitchFamily="18" charset="0"/>
              </a:defRPr>
            </a:pPr>
            <a:r>
              <a:rPr lang="en-US" altLang="ja-JP" sz="1800" b="1" i="0" baseline="0">
                <a:effectLst/>
                <a:latin typeface="Times New Roman" panose="02020603050405020304" pitchFamily="18" charset="0"/>
                <a:cs typeface="Times New Roman" panose="02020603050405020304" pitchFamily="18" charset="0"/>
              </a:rPr>
              <a:t>Trends in household 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(by fuel type)</a:t>
            </a:r>
            <a:endParaRPr lang="ja-JP" altLang="ja-JP" sz="1600">
              <a:effectLst/>
              <a:latin typeface="Times New Roman" panose="02020603050405020304" pitchFamily="18" charset="0"/>
              <a:cs typeface="Times New Roman" panose="02020603050405020304" pitchFamily="18" charset="0"/>
            </a:endParaRPr>
          </a:p>
        </c:rich>
      </c:tx>
      <c:overlay val="0"/>
    </c:title>
    <c:autoTitleDeleted val="0"/>
    <c:plotArea>
      <c:layout>
        <c:manualLayout>
          <c:layoutTarget val="inner"/>
          <c:xMode val="edge"/>
          <c:yMode val="edge"/>
          <c:x val="0.13289041666666671"/>
          <c:y val="0.16343518518518557"/>
          <c:w val="0.72561222222222221"/>
          <c:h val="0.66383111111111248"/>
        </c:manualLayout>
      </c:layout>
      <c:barChart>
        <c:barDir val="col"/>
        <c:grouping val="stacked"/>
        <c:varyColors val="0"/>
        <c:ser>
          <c:idx val="0"/>
          <c:order val="0"/>
          <c:tx>
            <c:strRef>
              <c:f>'11.Household (per household)'!$Z$13</c:f>
              <c:strCache>
                <c:ptCount val="1"/>
                <c:pt idx="0">
                  <c:v>Coal</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household)'!$AA$13:$BE$13</c:f>
              <c:numCache>
                <c:formatCode>#,##0.0_);[Red]\(#,##0.0\)</c:formatCode>
                <c:ptCount val="31"/>
                <c:pt idx="0">
                  <c:v>7.4215025951195326</c:v>
                </c:pt>
                <c:pt idx="1">
                  <c:v>6.4867826013252987</c:v>
                </c:pt>
                <c:pt idx="2">
                  <c:v>8.5648537586258531</c:v>
                </c:pt>
                <c:pt idx="3">
                  <c:v>7.0403777308557718</c:v>
                </c:pt>
                <c:pt idx="4">
                  <c:v>5.0876338718438836</c:v>
                </c:pt>
                <c:pt idx="5">
                  <c:v>3.9327702244142171</c:v>
                </c:pt>
                <c:pt idx="6">
                  <c:v>5.5919947812981414</c:v>
                </c:pt>
                <c:pt idx="7">
                  <c:v>4.5068595214685283</c:v>
                </c:pt>
                <c:pt idx="8">
                  <c:v>2.8571129947106075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FDA0-4882-8A02-CE46B9F78996}"/>
            </c:ext>
          </c:extLst>
        </c:ser>
        <c:ser>
          <c:idx val="1"/>
          <c:order val="1"/>
          <c:tx>
            <c:strRef>
              <c:f>'11.Household (per household)'!$Z$14</c:f>
              <c:strCache>
                <c:ptCount val="1"/>
                <c:pt idx="0">
                  <c:v>Kerosene</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household)'!$AA$14:$BE$14</c:f>
              <c:numCache>
                <c:formatCode>#,##0_);[Red]\(#,##0\)</c:formatCode>
                <c:ptCount val="31"/>
                <c:pt idx="0">
                  <c:v>632.60012463533508</c:v>
                </c:pt>
                <c:pt idx="1">
                  <c:v>618.06473518248697</c:v>
                </c:pt>
                <c:pt idx="2">
                  <c:v>651.95738494853174</c:v>
                </c:pt>
                <c:pt idx="3">
                  <c:v>678.68955935372628</c:v>
                </c:pt>
                <c:pt idx="4">
                  <c:v>653.18013531545284</c:v>
                </c:pt>
                <c:pt idx="5">
                  <c:v>686.65074607221163</c:v>
                </c:pt>
                <c:pt idx="6">
                  <c:v>714.96689479257452</c:v>
                </c:pt>
                <c:pt idx="7">
                  <c:v>656.15705197218733</c:v>
                </c:pt>
                <c:pt idx="8">
                  <c:v>639.58513459988376</c:v>
                </c:pt>
                <c:pt idx="9">
                  <c:v>659.01598636522147</c:v>
                </c:pt>
                <c:pt idx="10">
                  <c:v>715.95949535352747</c:v>
                </c:pt>
                <c:pt idx="11">
                  <c:v>650.61301907032532</c:v>
                </c:pt>
                <c:pt idx="12">
                  <c:v>683.85440872538595</c:v>
                </c:pt>
                <c:pt idx="13">
                  <c:v>590.98227680714979</c:v>
                </c:pt>
                <c:pt idx="14">
                  <c:v>623.81841580062962</c:v>
                </c:pt>
                <c:pt idx="15">
                  <c:v>651.06546993469431</c:v>
                </c:pt>
                <c:pt idx="16">
                  <c:v>571.32530822564161</c:v>
                </c:pt>
                <c:pt idx="17">
                  <c:v>542.4973675938993</c:v>
                </c:pt>
                <c:pt idx="18">
                  <c:v>492.98578212473086</c:v>
                </c:pt>
                <c:pt idx="19">
                  <c:v>489.09127258266062</c:v>
                </c:pt>
                <c:pt idx="20">
                  <c:v>519.11099713210297</c:v>
                </c:pt>
                <c:pt idx="21">
                  <c:v>506.23968473026241</c:v>
                </c:pt>
                <c:pt idx="22">
                  <c:v>481.72306441495033</c:v>
                </c:pt>
                <c:pt idx="23">
                  <c:v>451.96854451214244</c:v>
                </c:pt>
                <c:pt idx="24">
                  <c:v>421.39003963939791</c:v>
                </c:pt>
                <c:pt idx="25">
                  <c:v>391.66522436231355</c:v>
                </c:pt>
                <c:pt idx="26">
                  <c:v>397.6037589927904</c:v>
                </c:pt>
                <c:pt idx="27">
                  <c:v>423.44282286311483</c:v>
                </c:pt>
                <c:pt idx="28">
                  <c:v>346.65117509344554</c:v>
                </c:pt>
                <c:pt idx="29">
                  <c:v>341.70971121603242</c:v>
                </c:pt>
                <c:pt idx="30">
                  <c:v>355.87592817817176</c:v>
                </c:pt>
              </c:numCache>
            </c:numRef>
          </c:val>
          <c:extLst>
            <c:ext xmlns:c16="http://schemas.microsoft.com/office/drawing/2014/chart" uri="{C3380CC4-5D6E-409C-BE32-E72D297353CC}">
              <c16:uniqueId val="{00000001-FDA0-4882-8A02-CE46B9F78996}"/>
            </c:ext>
          </c:extLst>
        </c:ser>
        <c:ser>
          <c:idx val="2"/>
          <c:order val="2"/>
          <c:tx>
            <c:strRef>
              <c:f>'11.Household (per household)'!$Z$15</c:f>
              <c:strCache>
                <c:ptCount val="1"/>
                <c:pt idx="0">
                  <c:v>LPG</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household)'!$AA$15:$BE$15</c:f>
              <c:numCache>
                <c:formatCode>#,##0_);[Red]\(#,##0\)</c:formatCode>
                <c:ptCount val="31"/>
                <c:pt idx="0">
                  <c:v>314.57778813977933</c:v>
                </c:pt>
                <c:pt idx="1">
                  <c:v>319.49115691302018</c:v>
                </c:pt>
                <c:pt idx="2">
                  <c:v>319.83841143587875</c:v>
                </c:pt>
                <c:pt idx="3">
                  <c:v>334.43704148264675</c:v>
                </c:pt>
                <c:pt idx="4">
                  <c:v>338.69645784553057</c:v>
                </c:pt>
                <c:pt idx="5">
                  <c:v>341.49384603647803</c:v>
                </c:pt>
                <c:pt idx="6">
                  <c:v>343.22213376721021</c:v>
                </c:pt>
                <c:pt idx="7">
                  <c:v>326.9303718705695</c:v>
                </c:pt>
                <c:pt idx="8">
                  <c:v>334.87351206238776</c:v>
                </c:pt>
                <c:pt idx="9">
                  <c:v>332.46410127736351</c:v>
                </c:pt>
                <c:pt idx="10">
                  <c:v>330.24471869523967</c:v>
                </c:pt>
                <c:pt idx="11">
                  <c:v>313.86781794307069</c:v>
                </c:pt>
                <c:pt idx="12">
                  <c:v>311.48366804613471</c:v>
                </c:pt>
                <c:pt idx="13">
                  <c:v>323.52476477507412</c:v>
                </c:pt>
                <c:pt idx="14">
                  <c:v>294.8421452045099</c:v>
                </c:pt>
                <c:pt idx="15">
                  <c:v>282.36731554000295</c:v>
                </c:pt>
                <c:pt idx="16">
                  <c:v>277.81841497961847</c:v>
                </c:pt>
                <c:pt idx="17">
                  <c:v>279.35810999153</c:v>
                </c:pt>
                <c:pt idx="18">
                  <c:v>260.52038104014304</c:v>
                </c:pt>
                <c:pt idx="19">
                  <c:v>252.1383072491341</c:v>
                </c:pt>
                <c:pt idx="20">
                  <c:v>263.89258515671185</c:v>
                </c:pt>
                <c:pt idx="21">
                  <c:v>240.50325799927572</c:v>
                </c:pt>
                <c:pt idx="22">
                  <c:v>248.07237296564918</c:v>
                </c:pt>
                <c:pt idx="23">
                  <c:v>240.61140668582433</c:v>
                </c:pt>
                <c:pt idx="24">
                  <c:v>224.00809399838801</c:v>
                </c:pt>
                <c:pt idx="25">
                  <c:v>217.35825947004636</c:v>
                </c:pt>
                <c:pt idx="26">
                  <c:v>204.01366713705991</c:v>
                </c:pt>
                <c:pt idx="27">
                  <c:v>215.78438688716096</c:v>
                </c:pt>
                <c:pt idx="28">
                  <c:v>191.80126675358201</c:v>
                </c:pt>
                <c:pt idx="29">
                  <c:v>207.56401939699148</c:v>
                </c:pt>
                <c:pt idx="30">
                  <c:v>207.26178791102095</c:v>
                </c:pt>
              </c:numCache>
            </c:numRef>
          </c:val>
          <c:extLst>
            <c:ext xmlns:c16="http://schemas.microsoft.com/office/drawing/2014/chart" uri="{C3380CC4-5D6E-409C-BE32-E72D297353CC}">
              <c16:uniqueId val="{00000002-FDA0-4882-8A02-CE46B9F78996}"/>
            </c:ext>
          </c:extLst>
        </c:ser>
        <c:ser>
          <c:idx val="3"/>
          <c:order val="3"/>
          <c:tx>
            <c:strRef>
              <c:f>'11.Household (per household)'!$Z$16</c:f>
              <c:strCache>
                <c:ptCount val="1"/>
                <c:pt idx="0">
                  <c:v>City Gas</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household)'!$AA$16:$BE$16</c:f>
              <c:numCache>
                <c:formatCode>#,##0_);[Red]\(#,##0\)</c:formatCode>
                <c:ptCount val="31"/>
                <c:pt idx="0">
                  <c:v>437.04467934665786</c:v>
                </c:pt>
                <c:pt idx="1">
                  <c:v>452.66388990236766</c:v>
                </c:pt>
                <c:pt idx="2">
                  <c:v>463.98021202806979</c:v>
                </c:pt>
                <c:pt idx="3">
                  <c:v>483.14190602241177</c:v>
                </c:pt>
                <c:pt idx="4">
                  <c:v>446.06397906272463</c:v>
                </c:pt>
                <c:pt idx="5">
                  <c:v>473.07055844650245</c:v>
                </c:pt>
                <c:pt idx="6">
                  <c:v>472.1128895382073</c:v>
                </c:pt>
                <c:pt idx="7">
                  <c:v>458.13442624515312</c:v>
                </c:pt>
                <c:pt idx="8">
                  <c:v>449.14914430268408</c:v>
                </c:pt>
                <c:pt idx="9">
                  <c:v>454.93433987159818</c:v>
                </c:pt>
                <c:pt idx="10">
                  <c:v>458.03122161023396</c:v>
                </c:pt>
                <c:pt idx="11">
                  <c:v>444.98158198857885</c:v>
                </c:pt>
                <c:pt idx="12">
                  <c:v>452.76886065132823</c:v>
                </c:pt>
                <c:pt idx="13">
                  <c:v>448.21274466784416</c:v>
                </c:pt>
                <c:pt idx="14">
                  <c:v>431.15287433108409</c:v>
                </c:pt>
                <c:pt idx="15">
                  <c:v>444.11548391482052</c:v>
                </c:pt>
                <c:pt idx="16">
                  <c:v>429.50978527442084</c:v>
                </c:pt>
                <c:pt idx="17">
                  <c:v>428.1025878035806</c:v>
                </c:pt>
                <c:pt idx="18">
                  <c:v>413.4132279255478</c:v>
                </c:pt>
                <c:pt idx="19">
                  <c:v>408.46451513898222</c:v>
                </c:pt>
                <c:pt idx="20">
                  <c:v>410.98750274086336</c:v>
                </c:pt>
                <c:pt idx="21">
                  <c:v>407.75633144928247</c:v>
                </c:pt>
                <c:pt idx="22">
                  <c:v>397.60776141392438</c:v>
                </c:pt>
                <c:pt idx="23">
                  <c:v>385.46902531669372</c:v>
                </c:pt>
                <c:pt idx="24">
                  <c:v>382.99319370492515</c:v>
                </c:pt>
                <c:pt idx="25">
                  <c:v>363.59763561265697</c:v>
                </c:pt>
                <c:pt idx="26">
                  <c:v>367.66950421899031</c:v>
                </c:pt>
                <c:pt idx="27">
                  <c:v>382.36329453419711</c:v>
                </c:pt>
                <c:pt idx="28">
                  <c:v>352.69524738409802</c:v>
                </c:pt>
                <c:pt idx="29">
                  <c:v>354.05031984912046</c:v>
                </c:pt>
                <c:pt idx="30">
                  <c:v>374.83708496101701</c:v>
                </c:pt>
              </c:numCache>
            </c:numRef>
          </c:val>
          <c:extLst>
            <c:ext xmlns:c16="http://schemas.microsoft.com/office/drawing/2014/chart" uri="{C3380CC4-5D6E-409C-BE32-E72D297353CC}">
              <c16:uniqueId val="{00000003-FDA0-4882-8A02-CE46B9F78996}"/>
            </c:ext>
          </c:extLst>
        </c:ser>
        <c:ser>
          <c:idx val="4"/>
          <c:order val="4"/>
          <c:tx>
            <c:strRef>
              <c:f>'11.Household (per household)'!$Z$17</c:f>
              <c:strCache>
                <c:ptCount val="1"/>
                <c:pt idx="0">
                  <c:v>Electricity</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household)'!$AA$17:$BE$17</c:f>
              <c:numCache>
                <c:formatCode>#,##0_);[Red]\(#,##0\)</c:formatCode>
                <c:ptCount val="31"/>
                <c:pt idx="0">
                  <c:v>1685.686822210303</c:v>
                </c:pt>
                <c:pt idx="1">
                  <c:v>1712.036469657108</c:v>
                </c:pt>
                <c:pt idx="2">
                  <c:v>1761.405193793687</c:v>
                </c:pt>
                <c:pt idx="3">
                  <c:v>1672.3864284320609</c:v>
                </c:pt>
                <c:pt idx="4">
                  <c:v>1911.7639053671496</c:v>
                </c:pt>
                <c:pt idx="5">
                  <c:v>1846.2677367099316</c:v>
                </c:pt>
                <c:pt idx="6">
                  <c:v>1786.3052927254187</c:v>
                </c:pt>
                <c:pt idx="7">
                  <c:v>1704.2062012932493</c:v>
                </c:pt>
                <c:pt idx="8">
                  <c:v>1654.4155253302342</c:v>
                </c:pt>
                <c:pt idx="9">
                  <c:v>1763.7421373556476</c:v>
                </c:pt>
                <c:pt idx="10">
                  <c:v>1739.0256621198075</c:v>
                </c:pt>
                <c:pt idx="11">
                  <c:v>1724.4749409201195</c:v>
                </c:pt>
                <c:pt idx="12">
                  <c:v>1867.3436266954805</c:v>
                </c:pt>
                <c:pt idx="13">
                  <c:v>1963.8421643805116</c:v>
                </c:pt>
                <c:pt idx="14">
                  <c:v>1907.4051740631778</c:v>
                </c:pt>
                <c:pt idx="15">
                  <c:v>1957.9555842293178</c:v>
                </c:pt>
                <c:pt idx="16">
                  <c:v>1851.5289255755335</c:v>
                </c:pt>
                <c:pt idx="17">
                  <c:v>2048.9961420753566</c:v>
                </c:pt>
                <c:pt idx="18">
                  <c:v>2005.4324997736958</c:v>
                </c:pt>
                <c:pt idx="19">
                  <c:v>1877.233501660698</c:v>
                </c:pt>
                <c:pt idx="20">
                  <c:v>2122.0150984215238</c:v>
                </c:pt>
                <c:pt idx="21">
                  <c:v>2412.886052079366</c:v>
                </c:pt>
                <c:pt idx="22">
                  <c:v>2678.0664102145993</c:v>
                </c:pt>
                <c:pt idx="23">
                  <c:v>2630.8165036015644</c:v>
                </c:pt>
                <c:pt idx="24">
                  <c:v>2399.8669315652373</c:v>
                </c:pt>
                <c:pt idx="25">
                  <c:v>2304.8819597078491</c:v>
                </c:pt>
                <c:pt idx="26">
                  <c:v>2244.309560331234</c:v>
                </c:pt>
                <c:pt idx="27">
                  <c:v>2193.9192370639744</c:v>
                </c:pt>
                <c:pt idx="28">
                  <c:v>1941.2783952297445</c:v>
                </c:pt>
                <c:pt idx="29">
                  <c:v>1793.2408760355797</c:v>
                </c:pt>
                <c:pt idx="30">
                  <c:v>1859.5476472626451</c:v>
                </c:pt>
              </c:numCache>
            </c:numRef>
          </c:val>
          <c:extLst>
            <c:ext xmlns:c16="http://schemas.microsoft.com/office/drawing/2014/chart" uri="{C3380CC4-5D6E-409C-BE32-E72D297353CC}">
              <c16:uniqueId val="{00000004-FDA0-4882-8A02-CE46B9F78996}"/>
            </c:ext>
          </c:extLst>
        </c:ser>
        <c:ser>
          <c:idx val="5"/>
          <c:order val="5"/>
          <c:tx>
            <c:strRef>
              <c:f>'11.Household (per household)'!$Z$18</c:f>
              <c:strCache>
                <c:ptCount val="1"/>
                <c:pt idx="0">
                  <c:v>Heat</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household)'!$AA$18:$BE$18</c:f>
              <c:numCache>
                <c:formatCode>#,##0.0_);[Red]\(#,##0.0\)</c:formatCode>
                <c:ptCount val="31"/>
                <c:pt idx="0">
                  <c:v>2.6189383583524193</c:v>
                </c:pt>
                <c:pt idx="1">
                  <c:v>2.3165995541475599</c:v>
                </c:pt>
                <c:pt idx="2">
                  <c:v>2.3487898821670443</c:v>
                </c:pt>
                <c:pt idx="3">
                  <c:v>2.2116722218692395</c:v>
                </c:pt>
                <c:pt idx="4">
                  <c:v>2.0588999027871813</c:v>
                </c:pt>
                <c:pt idx="5">
                  <c:v>1.9486866927203004</c:v>
                </c:pt>
                <c:pt idx="6">
                  <c:v>1.8374556755259834</c:v>
                </c:pt>
                <c:pt idx="7">
                  <c:v>1.6704443943223213</c:v>
                </c:pt>
                <c:pt idx="8">
                  <c:v>1.6062915180603154</c:v>
                </c:pt>
                <c:pt idx="9">
                  <c:v>1.6238890732229871</c:v>
                </c:pt>
                <c:pt idx="10">
                  <c:v>1.5614287659507562</c:v>
                </c:pt>
                <c:pt idx="11">
                  <c:v>1.4513014097838022</c:v>
                </c:pt>
                <c:pt idx="12">
                  <c:v>1.4981446569098826</c:v>
                </c:pt>
                <c:pt idx="13">
                  <c:v>1.5105244995241065</c:v>
                </c:pt>
                <c:pt idx="14">
                  <c:v>1.4454961670470567</c:v>
                </c:pt>
                <c:pt idx="15">
                  <c:v>1.53056477212225</c:v>
                </c:pt>
                <c:pt idx="16">
                  <c:v>1.4322614768609574</c:v>
                </c:pt>
                <c:pt idx="17">
                  <c:v>1.5197245498918153</c:v>
                </c:pt>
                <c:pt idx="18">
                  <c:v>1.442796212759524</c:v>
                </c:pt>
                <c:pt idx="19">
                  <c:v>1.3504827990944281</c:v>
                </c:pt>
                <c:pt idx="20">
                  <c:v>1.3395513049101329</c:v>
                </c:pt>
                <c:pt idx="21">
                  <c:v>1.3688946758324343</c:v>
                </c:pt>
                <c:pt idx="22">
                  <c:v>1.3336981740594112</c:v>
                </c:pt>
                <c:pt idx="23">
                  <c:v>1.2894216357503181</c:v>
                </c:pt>
                <c:pt idx="24">
                  <c:v>1.1853745355307128</c:v>
                </c:pt>
                <c:pt idx="25">
                  <c:v>1.1239146004339193</c:v>
                </c:pt>
                <c:pt idx="26">
                  <c:v>1.1199455925244071</c:v>
                </c:pt>
                <c:pt idx="27">
                  <c:v>1.1041098078312581</c:v>
                </c:pt>
                <c:pt idx="28">
                  <c:v>0.99731665812917647</c:v>
                </c:pt>
                <c:pt idx="29">
                  <c:v>0.91415644289605313</c:v>
                </c:pt>
                <c:pt idx="30">
                  <c:v>0.90809542620924466</c:v>
                </c:pt>
              </c:numCache>
            </c:numRef>
          </c:val>
          <c:extLst>
            <c:ext xmlns:c16="http://schemas.microsoft.com/office/drawing/2014/chart" uri="{C3380CC4-5D6E-409C-BE32-E72D297353CC}">
              <c16:uniqueId val="{00000005-FDA0-4882-8A02-CE46B9F78996}"/>
            </c:ext>
          </c:extLst>
        </c:ser>
        <c:ser>
          <c:idx val="6"/>
          <c:order val="6"/>
          <c:tx>
            <c:strRef>
              <c:f>'11.Household (per household)'!$Z$19</c:f>
              <c:strCache>
                <c:ptCount val="1"/>
                <c:pt idx="0">
                  <c:v>Gasoline</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household)'!$AA$19:$BE$19</c:f>
              <c:numCache>
                <c:formatCode>#,##0_);[Red]\(#,##0\)</c:formatCode>
                <c:ptCount val="31"/>
                <c:pt idx="0">
                  <c:v>1020.5644409728579</c:v>
                </c:pt>
                <c:pt idx="1">
                  <c:v>986.32560441920577</c:v>
                </c:pt>
                <c:pt idx="2">
                  <c:v>1109.7453190960061</c:v>
                </c:pt>
                <c:pt idx="3">
                  <c:v>1155.3971475046883</c:v>
                </c:pt>
                <c:pt idx="4">
                  <c:v>1239.4066514344099</c:v>
                </c:pt>
                <c:pt idx="5">
                  <c:v>1219.3567530829996</c:v>
                </c:pt>
                <c:pt idx="6">
                  <c:v>1297.8863378938338</c:v>
                </c:pt>
                <c:pt idx="7">
                  <c:v>1179.533386731048</c:v>
                </c:pt>
                <c:pt idx="8">
                  <c:v>1256.0094026690199</c:v>
                </c:pt>
                <c:pt idx="9">
                  <c:v>1323.3030331615601</c:v>
                </c:pt>
                <c:pt idx="10">
                  <c:v>1371.0330206842468</c:v>
                </c:pt>
                <c:pt idx="11">
                  <c:v>1353.9345569192278</c:v>
                </c:pt>
                <c:pt idx="12">
                  <c:v>1385.514931739873</c:v>
                </c:pt>
                <c:pt idx="13">
                  <c:v>1417.3056482371567</c:v>
                </c:pt>
                <c:pt idx="14">
                  <c:v>1387.1265665482244</c:v>
                </c:pt>
                <c:pt idx="15">
                  <c:v>1351.873563900931</c:v>
                </c:pt>
                <c:pt idx="16">
                  <c:v>1326.6805146240724</c:v>
                </c:pt>
                <c:pt idx="17">
                  <c:v>1304.5821812973277</c:v>
                </c:pt>
                <c:pt idx="18">
                  <c:v>1310.9692223524617</c:v>
                </c:pt>
                <c:pt idx="19">
                  <c:v>1240.5446675003518</c:v>
                </c:pt>
                <c:pt idx="20">
                  <c:v>1228.8578547612135</c:v>
                </c:pt>
                <c:pt idx="21">
                  <c:v>1184.8330113592467</c:v>
                </c:pt>
                <c:pt idx="22">
                  <c:v>1185.8727144332468</c:v>
                </c:pt>
                <c:pt idx="23">
                  <c:v>1131.8163676166719</c:v>
                </c:pt>
                <c:pt idx="24">
                  <c:v>1052.9226948699609</c:v>
                </c:pt>
                <c:pt idx="25">
                  <c:v>1044.5428663717653</c:v>
                </c:pt>
                <c:pt idx="26">
                  <c:v>991.06286839133043</c:v>
                </c:pt>
                <c:pt idx="27">
                  <c:v>1000.1145598693945</c:v>
                </c:pt>
                <c:pt idx="28">
                  <c:v>1013.5071546213163</c:v>
                </c:pt>
                <c:pt idx="29">
                  <c:v>992.22432412879925</c:v>
                </c:pt>
                <c:pt idx="30">
                  <c:v>842.71250841323013</c:v>
                </c:pt>
              </c:numCache>
            </c:numRef>
          </c:val>
          <c:extLst>
            <c:ext xmlns:c16="http://schemas.microsoft.com/office/drawing/2014/chart" uri="{C3380CC4-5D6E-409C-BE32-E72D297353CC}">
              <c16:uniqueId val="{00000006-FDA0-4882-8A02-CE46B9F78996}"/>
            </c:ext>
          </c:extLst>
        </c:ser>
        <c:ser>
          <c:idx val="7"/>
          <c:order val="7"/>
          <c:tx>
            <c:strRef>
              <c:f>'11.Household (per household)'!$Z$20</c:f>
              <c:strCache>
                <c:ptCount val="1"/>
                <c:pt idx="0">
                  <c:v>Diesel Oil</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household)'!$AA$20:$BE$20</c:f>
              <c:numCache>
                <c:formatCode>#,##0_);[Red]\(#,##0\)</c:formatCode>
                <c:ptCount val="31"/>
                <c:pt idx="0">
                  <c:v>163.80696643851672</c:v>
                </c:pt>
                <c:pt idx="1">
                  <c:v>176.13519902197851</c:v>
                </c:pt>
                <c:pt idx="2">
                  <c:v>213.76164875074565</c:v>
                </c:pt>
                <c:pt idx="3">
                  <c:v>244.9911163968103</c:v>
                </c:pt>
                <c:pt idx="4">
                  <c:v>286.77621469619606</c:v>
                </c:pt>
                <c:pt idx="5">
                  <c:v>293.13769131982218</c:v>
                </c:pt>
                <c:pt idx="6">
                  <c:v>314.00963286931426</c:v>
                </c:pt>
                <c:pt idx="7">
                  <c:v>274.76360948943824</c:v>
                </c:pt>
                <c:pt idx="8">
                  <c:v>276.08577579729069</c:v>
                </c:pt>
                <c:pt idx="9">
                  <c:v>270.71042594198212</c:v>
                </c:pt>
                <c:pt idx="10">
                  <c:v>247.58094856549849</c:v>
                </c:pt>
                <c:pt idx="11">
                  <c:v>228.26502433993889</c:v>
                </c:pt>
                <c:pt idx="12">
                  <c:v>202.28727098355256</c:v>
                </c:pt>
                <c:pt idx="13">
                  <c:v>181.82607351357746</c:v>
                </c:pt>
                <c:pt idx="14">
                  <c:v>165.40951982132211</c:v>
                </c:pt>
                <c:pt idx="15">
                  <c:v>140.58127597717834</c:v>
                </c:pt>
                <c:pt idx="16">
                  <c:v>111.36758411511759</c:v>
                </c:pt>
                <c:pt idx="17" formatCode="#,##0.0_);[Red]\(#,##0.0\)">
                  <c:v>91.99963507426645</c:v>
                </c:pt>
                <c:pt idx="18" formatCode="#,##0.0_);[Red]\(#,##0.0\)">
                  <c:v>76.85136400040227</c:v>
                </c:pt>
                <c:pt idx="19" formatCode="#,##0.0_);[Red]\(#,##0.0\)">
                  <c:v>59.084478777585339</c:v>
                </c:pt>
                <c:pt idx="20" formatCode="#,##0.0_);[Red]\(#,##0.0\)">
                  <c:v>53.987724271647792</c:v>
                </c:pt>
                <c:pt idx="21" formatCode="#,##0.0_);[Red]\(#,##0.0\)">
                  <c:v>50.756937302529671</c:v>
                </c:pt>
                <c:pt idx="22" formatCode="#,##0.0_);[Red]\(#,##0.0\)">
                  <c:v>46.423040795896569</c:v>
                </c:pt>
                <c:pt idx="23" formatCode="#,##0.0_);[Red]\(#,##0.0\)">
                  <c:v>46.370211593157684</c:v>
                </c:pt>
                <c:pt idx="24" formatCode="#,##0.0_);[Red]\(#,##0.0\)">
                  <c:v>43.688240620863738</c:v>
                </c:pt>
                <c:pt idx="25" formatCode="#,##0.0_);[Red]\(#,##0.0\)">
                  <c:v>45.739512838820907</c:v>
                </c:pt>
                <c:pt idx="26" formatCode="#,##0.0_);[Red]\(#,##0.0\)">
                  <c:v>43.833213466825384</c:v>
                </c:pt>
                <c:pt idx="27" formatCode="#,##0.0_);[Red]\(#,##0.0\)">
                  <c:v>46.325493596211174</c:v>
                </c:pt>
                <c:pt idx="28" formatCode="#,##0.0_);[Red]\(#,##0.0\)">
                  <c:v>49.65641169605653</c:v>
                </c:pt>
                <c:pt idx="29" formatCode="#,##0.0_);[Red]\(#,##0.0\)">
                  <c:v>52.547063189778541</c:v>
                </c:pt>
                <c:pt idx="30">
                  <c:v>42.242273388090567</c:v>
                </c:pt>
              </c:numCache>
            </c:numRef>
          </c:val>
          <c:extLst>
            <c:ext xmlns:c16="http://schemas.microsoft.com/office/drawing/2014/chart" uri="{C3380CC4-5D6E-409C-BE32-E72D297353CC}">
              <c16:uniqueId val="{00000007-FDA0-4882-8A02-CE46B9F78996}"/>
            </c:ext>
          </c:extLst>
        </c:ser>
        <c:ser>
          <c:idx val="8"/>
          <c:order val="8"/>
          <c:tx>
            <c:strRef>
              <c:f>'11.Household (per household)'!$Z$21</c:f>
              <c:strCache>
                <c:ptCount val="1"/>
                <c:pt idx="0">
                  <c:v>Municipal Solid Waste</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household)'!$AA$21:$BE$21</c:f>
              <c:numCache>
                <c:formatCode>#,##0_);[Red]\(#,##0\)</c:formatCode>
                <c:ptCount val="31"/>
                <c:pt idx="0">
                  <c:v>270.61856402501428</c:v>
                </c:pt>
                <c:pt idx="1">
                  <c:v>272.90528348189775</c:v>
                </c:pt>
                <c:pt idx="2">
                  <c:v>273.12281358163716</c:v>
                </c:pt>
                <c:pt idx="3">
                  <c:v>270.20731302173363</c:v>
                </c:pt>
                <c:pt idx="4">
                  <c:v>277.44447678102807</c:v>
                </c:pt>
                <c:pt idx="5">
                  <c:v>280.14921640919164</c:v>
                </c:pt>
                <c:pt idx="6">
                  <c:v>285.35325937103948</c:v>
                </c:pt>
                <c:pt idx="7">
                  <c:v>287.70749176052539</c:v>
                </c:pt>
                <c:pt idx="8">
                  <c:v>286.02831729837249</c:v>
                </c:pt>
                <c:pt idx="9">
                  <c:v>289.52455238333283</c:v>
                </c:pt>
                <c:pt idx="10">
                  <c:v>296.65173956541446</c:v>
                </c:pt>
                <c:pt idx="11">
                  <c:v>298.93299482323698</c:v>
                </c:pt>
                <c:pt idx="12">
                  <c:v>301.15983440765706</c:v>
                </c:pt>
                <c:pt idx="13">
                  <c:v>301.65170195537985</c:v>
                </c:pt>
                <c:pt idx="14">
                  <c:v>283.84531600600963</c:v>
                </c:pt>
                <c:pt idx="15">
                  <c:v>259.11494356799471</c:v>
                </c:pt>
                <c:pt idx="16">
                  <c:v>233.91741613598069</c:v>
                </c:pt>
                <c:pt idx="17">
                  <c:v>225.91298604825272</c:v>
                </c:pt>
                <c:pt idx="18">
                  <c:v>218.27902645180848</c:v>
                </c:pt>
                <c:pt idx="19">
                  <c:v>180.2898879108277</c:v>
                </c:pt>
                <c:pt idx="20">
                  <c:v>173.54632234493766</c:v>
                </c:pt>
                <c:pt idx="21">
                  <c:v>188.28011331953081</c:v>
                </c:pt>
                <c:pt idx="22">
                  <c:v>187.25942228373503</c:v>
                </c:pt>
                <c:pt idx="23">
                  <c:v>173.86698362067972</c:v>
                </c:pt>
                <c:pt idx="24">
                  <c:v>153.35658967129541</c:v>
                </c:pt>
                <c:pt idx="25">
                  <c:v>148.03325244343463</c:v>
                </c:pt>
                <c:pt idx="26">
                  <c:v>146.65752969384241</c:v>
                </c:pt>
                <c:pt idx="27">
                  <c:v>150.97278020305495</c:v>
                </c:pt>
                <c:pt idx="28">
                  <c:v>150.34007829826197</c:v>
                </c:pt>
                <c:pt idx="29">
                  <c:v>156.0182816810628</c:v>
                </c:pt>
                <c:pt idx="30">
                  <c:v>148.49236436861446</c:v>
                </c:pt>
              </c:numCache>
            </c:numRef>
          </c:val>
          <c:extLst>
            <c:ext xmlns:c16="http://schemas.microsoft.com/office/drawing/2014/chart" uri="{C3380CC4-5D6E-409C-BE32-E72D297353CC}">
              <c16:uniqueId val="{00000008-FDA0-4882-8A02-CE46B9F78996}"/>
            </c:ext>
          </c:extLst>
        </c:ser>
        <c:ser>
          <c:idx val="9"/>
          <c:order val="9"/>
          <c:tx>
            <c:strRef>
              <c:f>'11.Household (per household)'!$Z$22</c:f>
              <c:strCache>
                <c:ptCount val="1"/>
                <c:pt idx="0">
                  <c:v>Water and Waste Water</c:v>
                </c:pt>
              </c:strCache>
            </c:strRef>
          </c:tx>
          <c:spPr>
            <a:ln>
              <a:solidFill>
                <a:sysClr val="windowText" lastClr="000000"/>
              </a:solidFill>
            </a:ln>
          </c:spPr>
          <c:invertIfNegative val="0"/>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household)'!$AA$22:$BE$22</c:f>
              <c:numCache>
                <c:formatCode>#,##0.0_);[Red]\(#,##0.0\)</c:formatCode>
                <c:ptCount val="31"/>
                <c:pt idx="0">
                  <c:v>50.831391726482387</c:v>
                </c:pt>
                <c:pt idx="1">
                  <c:v>62.753968543481967</c:v>
                </c:pt>
                <c:pt idx="2">
                  <c:v>75.098215628703016</c:v>
                </c:pt>
                <c:pt idx="3">
                  <c:v>79.879116577922687</c:v>
                </c:pt>
                <c:pt idx="4">
                  <c:v>99.506160354130358</c:v>
                </c:pt>
                <c:pt idx="5" formatCode="#,##0_);[Red]\(#,##0\)">
                  <c:v>103.81682321629353</c:v>
                </c:pt>
                <c:pt idx="6">
                  <c:v>96.422412400812831</c:v>
                </c:pt>
                <c:pt idx="7">
                  <c:v>87.62617413718003</c:v>
                </c:pt>
                <c:pt idx="8">
                  <c:v>80.309532971341909</c:v>
                </c:pt>
                <c:pt idx="9">
                  <c:v>76.739882864479924</c:v>
                </c:pt>
                <c:pt idx="10">
                  <c:v>73.331872821653377</c:v>
                </c:pt>
                <c:pt idx="11">
                  <c:v>68.801507308239607</c:v>
                </c:pt>
                <c:pt idx="12">
                  <c:v>70.008590035981214</c:v>
                </c:pt>
                <c:pt idx="13">
                  <c:v>69.811010087655362</c:v>
                </c:pt>
                <c:pt idx="14">
                  <c:v>66.315319745783356</c:v>
                </c:pt>
                <c:pt idx="15">
                  <c:v>63.067240056787924</c:v>
                </c:pt>
                <c:pt idx="16">
                  <c:v>60.824337533172105</c:v>
                </c:pt>
                <c:pt idx="17">
                  <c:v>67.220928115410103</c:v>
                </c:pt>
                <c:pt idx="18">
                  <c:v>78.395805893523189</c:v>
                </c:pt>
                <c:pt idx="19">
                  <c:v>84.079498067353455</c:v>
                </c:pt>
                <c:pt idx="20">
                  <c:v>82.951057975673066</c:v>
                </c:pt>
                <c:pt idx="21">
                  <c:v>89.787830767214302</c:v>
                </c:pt>
                <c:pt idx="22" formatCode="#,##0_);[Red]\(#,##0\)">
                  <c:v>115.61774417305838</c:v>
                </c:pt>
                <c:pt idx="23">
                  <c:v>99.964050699322911</c:v>
                </c:pt>
                <c:pt idx="24">
                  <c:v>100.02029994738929</c:v>
                </c:pt>
                <c:pt idx="25">
                  <c:v>86.262013235143314</c:v>
                </c:pt>
                <c:pt idx="26">
                  <c:v>78.4501778695425</c:v>
                </c:pt>
                <c:pt idx="27">
                  <c:v>79.836664513537983</c:v>
                </c:pt>
                <c:pt idx="28">
                  <c:v>82.787818442822754</c:v>
                </c:pt>
                <c:pt idx="29">
                  <c:v>77.225665450295097</c:v>
                </c:pt>
                <c:pt idx="30">
                  <c:v>71.065551695479044</c:v>
                </c:pt>
              </c:numCache>
            </c:numRef>
          </c:val>
          <c:extLst>
            <c:ext xmlns:c16="http://schemas.microsoft.com/office/drawing/2014/chart" uri="{C3380CC4-5D6E-409C-BE32-E72D297353CC}">
              <c16:uniqueId val="{00000009-FDA0-4882-8A02-CE46B9F78996}"/>
            </c:ext>
          </c:extLst>
        </c:ser>
        <c:dLbls>
          <c:showLegendKey val="0"/>
          <c:showVal val="0"/>
          <c:showCatName val="0"/>
          <c:showSerName val="0"/>
          <c:showPercent val="0"/>
          <c:showBubbleSize val="0"/>
        </c:dLbls>
        <c:gapWidth val="40"/>
        <c:overlap val="100"/>
        <c:axId val="137362432"/>
        <c:axId val="137376512"/>
      </c:barChart>
      <c:lineChart>
        <c:grouping val="standard"/>
        <c:varyColors val="0"/>
        <c:ser>
          <c:idx val="10"/>
          <c:order val="10"/>
          <c:tx>
            <c:strRef>
              <c:f>'11.Household (per household)'!$Y$12</c:f>
              <c:strCache>
                <c:ptCount val="1"/>
                <c:pt idx="0">
                  <c:v>Total</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'11.Household (per household)'!$AA$11:$BE$11</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household)'!$AA$12:$BE$12</c:f>
              <c:numCache>
                <c:formatCode>#,##0_);[Red]\(#,##0\)</c:formatCode>
                <c:ptCount val="31"/>
                <c:pt idx="0">
                  <c:v>4585.771218448418</c:v>
                </c:pt>
                <c:pt idx="1">
                  <c:v>4609.1796892770199</c:v>
                </c:pt>
                <c:pt idx="2">
                  <c:v>4879.8228429040519</c:v>
                </c:pt>
                <c:pt idx="3">
                  <c:v>4928.3816787447258</c:v>
                </c:pt>
                <c:pt idx="4">
                  <c:v>5259.9845146312537</c:v>
                </c:pt>
                <c:pt idx="5">
                  <c:v>5249.8248282105642</c:v>
                </c:pt>
                <c:pt idx="6">
                  <c:v>5317.708303815235</c:v>
                </c:pt>
                <c:pt idx="7">
                  <c:v>4981.2360174151409</c:v>
                </c:pt>
                <c:pt idx="8">
                  <c:v>4980.9197495439857</c:v>
                </c:pt>
                <c:pt idx="9">
                  <c:v>5172.0583482944085</c:v>
                </c:pt>
                <c:pt idx="10">
                  <c:v>5233.4201081815727</c:v>
                </c:pt>
                <c:pt idx="11">
                  <c:v>5085.3227447225208</c:v>
                </c:pt>
                <c:pt idx="12">
                  <c:v>5275.9193359423034</c:v>
                </c:pt>
                <c:pt idx="13">
                  <c:v>5298.6669089238721</c:v>
                </c:pt>
                <c:pt idx="14">
                  <c:v>5161.3608276877876</c:v>
                </c:pt>
                <c:pt idx="15">
                  <c:v>5151.6714418938491</c:v>
                </c:pt>
                <c:pt idx="16">
                  <c:v>4864.4045479404185</c:v>
                </c:pt>
                <c:pt idx="17">
                  <c:v>4990.1896625495156</c:v>
                </c:pt>
                <c:pt idx="18">
                  <c:v>4858.2901057750723</c:v>
                </c:pt>
                <c:pt idx="19">
                  <c:v>4592.2766116866878</c:v>
                </c:pt>
                <c:pt idx="20">
                  <c:v>4856.6886941095845</c:v>
                </c:pt>
                <c:pt idx="21">
                  <c:v>5082.4121136825406</c:v>
                </c:pt>
                <c:pt idx="22">
                  <c:v>5341.97622886912</c:v>
                </c:pt>
                <c:pt idx="23">
                  <c:v>5162.1725152818071</c:v>
                </c:pt>
                <c:pt idx="24">
                  <c:v>4779.4314585529883</c:v>
                </c:pt>
                <c:pt idx="25">
                  <c:v>4603.2046386424636</c:v>
                </c:pt>
                <c:pt idx="26">
                  <c:v>4474.7202256941391</c:v>
                </c:pt>
                <c:pt idx="27">
                  <c:v>4493.8633493384777</c:v>
                </c:pt>
                <c:pt idx="28">
                  <c:v>4129.7148641774565</c:v>
                </c:pt>
                <c:pt idx="29">
                  <c:v>3975.494417390556</c:v>
                </c:pt>
                <c:pt idx="30">
                  <c:v>3902.9432416044783</c:v>
                </c:pt>
              </c:numCache>
            </c:numRef>
          </c:val>
          <c:smooth val="0"/>
          <c:extLst>
            <c:ext xmlns:c16="http://schemas.microsoft.com/office/drawing/2014/chart" uri="{C3380CC4-5D6E-409C-BE32-E72D297353CC}">
              <c16:uniqueId val="{0000000A-FDA0-4882-8A02-CE46B9F78996}"/>
            </c:ext>
          </c:extLst>
        </c:ser>
        <c:dLbls>
          <c:showLegendKey val="0"/>
          <c:showVal val="0"/>
          <c:showCatName val="0"/>
          <c:showSerName val="0"/>
          <c:showPercent val="0"/>
          <c:showBubbleSize val="0"/>
        </c:dLbls>
        <c:marker val="1"/>
        <c:smooth val="0"/>
        <c:axId val="137362432"/>
        <c:axId val="137376512"/>
      </c:lineChart>
      <c:catAx>
        <c:axId val="13736243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37376512"/>
        <c:crosses val="autoZero"/>
        <c:auto val="1"/>
        <c:lblAlgn val="ctr"/>
        <c:lblOffset val="100"/>
        <c:tickLblSkip val="1"/>
        <c:noMultiLvlLbl val="0"/>
      </c:catAx>
      <c:valAx>
        <c:axId val="137376512"/>
        <c:scaling>
          <c:orientation val="minMax"/>
        </c:scaling>
        <c:delete val="0"/>
        <c:axPos val="l"/>
        <c:numFmt formatCode="#,##0_);[Red]\(#,##0\)" sourceLinked="0"/>
        <c:majorTickMark val="out"/>
        <c:minorTickMark val="none"/>
        <c:tickLblPos val="nextTo"/>
        <c:spPr>
          <a:ln>
            <a:solidFill>
              <a:sysClr val="windowText" lastClr="000000"/>
            </a:solidFill>
          </a:ln>
        </c:spPr>
        <c:txPr>
          <a:bodyPr/>
          <a:lstStyle/>
          <a:p>
            <a:pPr>
              <a:defRPr sz="1200"/>
            </a:pPr>
            <a:endParaRPr lang="ja-JP"/>
          </a:p>
        </c:txPr>
        <c:crossAx val="137362432"/>
        <c:crosses val="autoZero"/>
        <c:crossBetween val="between"/>
      </c:valAx>
    </c:plotArea>
    <c:legend>
      <c:legendPos val="r"/>
      <c:legendEntry>
        <c:idx val="10"/>
        <c:delete val="1"/>
      </c:legendEntry>
      <c:layout>
        <c:manualLayout>
          <c:xMode val="edge"/>
          <c:yMode val="edge"/>
          <c:x val="0.87108264244747313"/>
          <c:y val="0.31119721145967882"/>
          <c:w val="0.12891735755252862"/>
          <c:h val="0.51706201853127121"/>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Times New Roman" panose="02020603050405020304" pitchFamily="18" charset="0"/>
                <a:cs typeface="Times New Roman" panose="02020603050405020304" pitchFamily="18" charset="0"/>
              </a:defRPr>
            </a:pPr>
            <a:r>
              <a:rPr lang="en-US" altLang="ja-JP" sz="1800" b="1" i="0" baseline="0">
                <a:effectLst/>
                <a:latin typeface="Times New Roman" panose="02020603050405020304" pitchFamily="18" charset="0"/>
                <a:cs typeface="Times New Roman" panose="02020603050405020304" pitchFamily="18" charset="0"/>
              </a:rPr>
              <a:t>Trends in household 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(by purpose)</a:t>
            </a:r>
            <a:endParaRPr lang="ja-JP" altLang="ja-JP" sz="1600">
              <a:effectLst/>
              <a:latin typeface="Times New Roman" panose="02020603050405020304" pitchFamily="18" charset="0"/>
              <a:cs typeface="Times New Roman" panose="02020603050405020304" pitchFamily="18" charset="0"/>
            </a:endParaRPr>
          </a:p>
        </c:rich>
      </c:tx>
      <c:overlay val="0"/>
    </c:title>
    <c:autoTitleDeleted val="0"/>
    <c:plotArea>
      <c:layout>
        <c:manualLayout>
          <c:layoutTarget val="inner"/>
          <c:xMode val="edge"/>
          <c:yMode val="edge"/>
          <c:x val="0.11947625000000017"/>
          <c:y val="0.16108333333333341"/>
          <c:w val="0.7247280555555573"/>
          <c:h val="0.66509722222222334"/>
        </c:manualLayout>
      </c:layout>
      <c:barChart>
        <c:barDir val="col"/>
        <c:grouping val="stacked"/>
        <c:varyColors val="0"/>
        <c:ser>
          <c:idx val="0"/>
          <c:order val="0"/>
          <c:tx>
            <c:strRef>
              <c:f>'11.Household (per household)'!$Z$41</c:f>
              <c:strCache>
                <c:ptCount val="1"/>
                <c:pt idx="0">
                  <c:v>Heating</c:v>
                </c:pt>
              </c:strCache>
            </c:strRef>
          </c:tx>
          <c:spPr>
            <a:solidFill>
              <a:schemeClr val="accent2">
                <a:lumMod val="75000"/>
              </a:schemeClr>
            </a:solidFill>
            <a:ln>
              <a:solidFill>
                <a:sysClr val="windowText" lastClr="000000"/>
              </a:solidFill>
            </a:ln>
          </c:spPr>
          <c:invertIfNegative val="0"/>
          <c:cat>
            <c:numRef>
              <c:f>'11.Household (per household)'!$AA$39:$BE$39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household)'!$AA$41:$BE$41</c:f>
              <c:numCache>
                <c:formatCode>#,##0_);[Red]\(#,##0\)</c:formatCode>
                <c:ptCount val="31"/>
                <c:pt idx="0">
                  <c:v>674.80545328625124</c:v>
                </c:pt>
                <c:pt idx="1">
                  <c:v>631.09557095818548</c:v>
                </c:pt>
                <c:pt idx="2">
                  <c:v>654.51610370463482</c:v>
                </c:pt>
                <c:pt idx="3">
                  <c:v>692.47991107769758</c:v>
                </c:pt>
                <c:pt idx="4">
                  <c:v>716.02494420792607</c:v>
                </c:pt>
                <c:pt idx="5">
                  <c:v>755.04261088508736</c:v>
                </c:pt>
                <c:pt idx="6">
                  <c:v>733.95223467818857</c:v>
                </c:pt>
                <c:pt idx="7">
                  <c:v>638.77294684874687</c:v>
                </c:pt>
                <c:pt idx="8">
                  <c:v>674.6934274410753</c:v>
                </c:pt>
                <c:pt idx="9">
                  <c:v>716.27314690362289</c:v>
                </c:pt>
                <c:pt idx="10">
                  <c:v>813.82395712959635</c:v>
                </c:pt>
                <c:pt idx="11">
                  <c:v>669.10218048344166</c:v>
                </c:pt>
                <c:pt idx="12">
                  <c:v>750.83667865498376</c:v>
                </c:pt>
                <c:pt idx="13">
                  <c:v>654.66301416558383</c:v>
                </c:pt>
                <c:pt idx="14">
                  <c:v>700.11022467323744</c:v>
                </c:pt>
                <c:pt idx="15">
                  <c:v>766.27617951880848</c:v>
                </c:pt>
                <c:pt idx="16">
                  <c:v>633.13987062253466</c:v>
                </c:pt>
                <c:pt idx="17">
                  <c:v>678.17481101957742</c:v>
                </c:pt>
                <c:pt idx="18">
                  <c:v>631.65492137774731</c:v>
                </c:pt>
                <c:pt idx="19">
                  <c:v>624.91286178241273</c:v>
                </c:pt>
                <c:pt idx="20">
                  <c:v>786.53503466568509</c:v>
                </c:pt>
                <c:pt idx="21">
                  <c:v>728.79847817391226</c:v>
                </c:pt>
                <c:pt idx="22">
                  <c:v>728.16085396856158</c:v>
                </c:pt>
                <c:pt idx="23">
                  <c:v>687.54450716926578</c:v>
                </c:pt>
                <c:pt idx="24">
                  <c:v>640.22917217387487</c:v>
                </c:pt>
                <c:pt idx="25">
                  <c:v>603.65679548031994</c:v>
                </c:pt>
                <c:pt idx="26">
                  <c:v>621.93446606178452</c:v>
                </c:pt>
                <c:pt idx="27">
                  <c:v>705.79081143579822</c:v>
                </c:pt>
                <c:pt idx="28">
                  <c:v>649.2848383734862</c:v>
                </c:pt>
                <c:pt idx="29">
                  <c:v>598.20229369223796</c:v>
                </c:pt>
                <c:pt idx="30">
                  <c:v>622.12296762677647</c:v>
                </c:pt>
              </c:numCache>
            </c:numRef>
          </c:val>
          <c:extLst>
            <c:ext xmlns:c16="http://schemas.microsoft.com/office/drawing/2014/chart" uri="{C3380CC4-5D6E-409C-BE32-E72D297353CC}">
              <c16:uniqueId val="{00000000-3DA5-44BB-BC43-DDE1ACD0E1A5}"/>
            </c:ext>
          </c:extLst>
        </c:ser>
        <c:ser>
          <c:idx val="1"/>
          <c:order val="1"/>
          <c:tx>
            <c:strRef>
              <c:f>'11.Household (per household)'!$Z$42</c:f>
              <c:strCache>
                <c:ptCount val="1"/>
                <c:pt idx="0">
                  <c:v>Cooling</c:v>
                </c:pt>
              </c:strCache>
            </c:strRef>
          </c:tx>
          <c:spPr>
            <a:solidFill>
              <a:schemeClr val="accent1">
                <a:lumMod val="75000"/>
              </a:schemeClr>
            </a:solidFill>
            <a:ln>
              <a:solidFill>
                <a:sysClr val="windowText" lastClr="000000"/>
              </a:solidFill>
            </a:ln>
          </c:spPr>
          <c:invertIfNegative val="0"/>
          <c:cat>
            <c:numRef>
              <c:f>'11.Household (per household)'!$AA$39:$BE$39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household)'!$AA$42:$BE$42</c:f>
              <c:numCache>
                <c:formatCode>#,##0.0_);[Red]\(#,##0.0\)</c:formatCode>
                <c:ptCount val="31"/>
                <c:pt idx="0" formatCode="#,##0_);[Red]\(#,##0\)">
                  <c:v>102.01434521304424</c:v>
                </c:pt>
                <c:pt idx="1">
                  <c:v>77.671092638107169</c:v>
                </c:pt>
                <c:pt idx="2">
                  <c:v>86.37657502206018</c:v>
                </c:pt>
                <c:pt idx="3">
                  <c:v>49.952983490731938</c:v>
                </c:pt>
                <c:pt idx="4" formatCode="#,##0_);[Red]\(#,##0\)">
                  <c:v>148.94909957791566</c:v>
                </c:pt>
                <c:pt idx="5" formatCode="#,##0_);[Red]\(#,##0\)">
                  <c:v>112.27445216571813</c:v>
                </c:pt>
                <c:pt idx="6">
                  <c:v>86.621960592996359</c:v>
                </c:pt>
                <c:pt idx="7">
                  <c:v>88.956528411652982</c:v>
                </c:pt>
                <c:pt idx="8">
                  <c:v>97.110162685356684</c:v>
                </c:pt>
                <c:pt idx="9" formatCode="#,##0_);[Red]\(#,##0\)">
                  <c:v>108.64009332798956</c:v>
                </c:pt>
                <c:pt idx="10" formatCode="#,##0_);[Red]\(#,##0\)">
                  <c:v>103.51792991979737</c:v>
                </c:pt>
                <c:pt idx="11">
                  <c:v>96.75820980720448</c:v>
                </c:pt>
                <c:pt idx="12" formatCode="#,##0_);[Red]\(#,##0\)">
                  <c:v>105.61900598359485</c:v>
                </c:pt>
                <c:pt idx="13">
                  <c:v>83.783540773498956</c:v>
                </c:pt>
                <c:pt idx="14" formatCode="#,##0_);[Red]\(#,##0\)">
                  <c:v>118.64517129992009</c:v>
                </c:pt>
                <c:pt idx="15" formatCode="#,##0_);[Red]\(#,##0\)">
                  <c:v>108.57199189807433</c:v>
                </c:pt>
                <c:pt idx="16">
                  <c:v>93.503591596292651</c:v>
                </c:pt>
                <c:pt idx="17" formatCode="#,##0_);[Red]\(#,##0\)">
                  <c:v>115.1551129204524</c:v>
                </c:pt>
                <c:pt idx="18">
                  <c:v>92.420187742931148</c:v>
                </c:pt>
                <c:pt idx="19">
                  <c:v>70.517838792953697</c:v>
                </c:pt>
                <c:pt idx="20" formatCode="#,##0_);[Red]\(#,##0\)">
                  <c:v>127.3745372894133</c:v>
                </c:pt>
                <c:pt idx="21" formatCode="#,##0_);[Red]\(#,##0\)">
                  <c:v>114.55062766212468</c:v>
                </c:pt>
                <c:pt idx="22" formatCode="#,##0_);[Red]\(#,##0\)">
                  <c:v>123.06213263568181</c:v>
                </c:pt>
                <c:pt idx="23" formatCode="#,##0_);[Red]\(#,##0\)">
                  <c:v>132.31215162452614</c:v>
                </c:pt>
                <c:pt idx="24">
                  <c:v>95.021834669563972</c:v>
                </c:pt>
                <c:pt idx="25">
                  <c:v>96.293343956703893</c:v>
                </c:pt>
                <c:pt idx="26" formatCode="#,##0_);[Red]\(#,##0\)">
                  <c:v>100.61257609583261</c:v>
                </c:pt>
                <c:pt idx="27" formatCode="#,##0_);[Red]\(#,##0\)">
                  <c:v>105.88816099001114</c:v>
                </c:pt>
                <c:pt idx="28" formatCode="#,##0_);[Red]\(#,##0\)">
                  <c:v>122.20191137257872</c:v>
                </c:pt>
                <c:pt idx="29" formatCode="#,##0_);[Red]\(#,##0\)">
                  <c:v>96.660835423224739</c:v>
                </c:pt>
                <c:pt idx="30" formatCode="#,##0_);[Red]\(#,##0\)">
                  <c:v>100.23496089999509</c:v>
                </c:pt>
              </c:numCache>
            </c:numRef>
          </c:val>
          <c:extLst>
            <c:ext xmlns:c16="http://schemas.microsoft.com/office/drawing/2014/chart" uri="{C3380CC4-5D6E-409C-BE32-E72D297353CC}">
              <c16:uniqueId val="{00000001-3DA5-44BB-BC43-DDE1ACD0E1A5}"/>
            </c:ext>
          </c:extLst>
        </c:ser>
        <c:ser>
          <c:idx val="2"/>
          <c:order val="2"/>
          <c:tx>
            <c:strRef>
              <c:f>'11.Household (per household)'!$Z$43</c:f>
              <c:strCache>
                <c:ptCount val="1"/>
                <c:pt idx="0">
                  <c:v>Hot Water</c:v>
                </c:pt>
              </c:strCache>
            </c:strRef>
          </c:tx>
          <c:spPr>
            <a:ln>
              <a:solidFill>
                <a:sysClr val="windowText" lastClr="000000"/>
              </a:solidFill>
            </a:ln>
          </c:spPr>
          <c:invertIfNegative val="0"/>
          <c:cat>
            <c:numRef>
              <c:f>'11.Household (per household)'!$AA$39:$BE$39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household)'!$AA$43:$BE$43</c:f>
              <c:numCache>
                <c:formatCode>#,##0_);[Red]\(#,##0\)</c:formatCode>
                <c:ptCount val="31"/>
                <c:pt idx="0">
                  <c:v>839.07041718244432</c:v>
                </c:pt>
                <c:pt idx="1">
                  <c:v>794.21297894088207</c:v>
                </c:pt>
                <c:pt idx="2">
                  <c:v>836.26346413755221</c:v>
                </c:pt>
                <c:pt idx="3">
                  <c:v>882.72018145387995</c:v>
                </c:pt>
                <c:pt idx="4">
                  <c:v>794.56186482714725</c:v>
                </c:pt>
                <c:pt idx="5">
                  <c:v>821.26055254626601</c:v>
                </c:pt>
                <c:pt idx="6">
                  <c:v>849.15516528775015</c:v>
                </c:pt>
                <c:pt idx="7">
                  <c:v>840.84176456922262</c:v>
                </c:pt>
                <c:pt idx="8">
                  <c:v>754.28763420742075</c:v>
                </c:pt>
                <c:pt idx="9">
                  <c:v>748.57255052534936</c:v>
                </c:pt>
                <c:pt idx="10">
                  <c:v>796.89663781892091</c:v>
                </c:pt>
                <c:pt idx="11">
                  <c:v>773.27805408989173</c:v>
                </c:pt>
                <c:pt idx="12">
                  <c:v>761.4238158383082</c:v>
                </c:pt>
                <c:pt idx="13">
                  <c:v>787.38087274151758</c:v>
                </c:pt>
                <c:pt idx="14">
                  <c:v>745.37841585893932</c:v>
                </c:pt>
                <c:pt idx="15">
                  <c:v>756.8252046401758</c:v>
                </c:pt>
                <c:pt idx="16">
                  <c:v>750.27846613811414</c:v>
                </c:pt>
                <c:pt idx="17">
                  <c:v>739.81317374166827</c:v>
                </c:pt>
                <c:pt idx="18">
                  <c:v>694.52989071655963</c:v>
                </c:pt>
                <c:pt idx="19">
                  <c:v>674.60414773324715</c:v>
                </c:pt>
                <c:pt idx="20">
                  <c:v>684.22861407412768</c:v>
                </c:pt>
                <c:pt idx="21">
                  <c:v>714.93625601453346</c:v>
                </c:pt>
                <c:pt idx="22">
                  <c:v>726.42881147566493</c:v>
                </c:pt>
                <c:pt idx="23">
                  <c:v>691.58293802811602</c:v>
                </c:pt>
                <c:pt idx="24">
                  <c:v>649.86504508715632</c:v>
                </c:pt>
                <c:pt idx="25">
                  <c:v>661.43760422740081</c:v>
                </c:pt>
                <c:pt idx="26">
                  <c:v>653.03929874687822</c:v>
                </c:pt>
                <c:pt idx="27">
                  <c:v>676.77062804180912</c:v>
                </c:pt>
                <c:pt idx="28">
                  <c:v>567.70299112159535</c:v>
                </c:pt>
                <c:pt idx="29">
                  <c:v>563.53973030165173</c:v>
                </c:pt>
                <c:pt idx="30">
                  <c:v>584.89680441300766</c:v>
                </c:pt>
              </c:numCache>
            </c:numRef>
          </c:val>
          <c:extLst>
            <c:ext xmlns:c16="http://schemas.microsoft.com/office/drawing/2014/chart" uri="{C3380CC4-5D6E-409C-BE32-E72D297353CC}">
              <c16:uniqueId val="{00000002-3DA5-44BB-BC43-DDE1ACD0E1A5}"/>
            </c:ext>
          </c:extLst>
        </c:ser>
        <c:ser>
          <c:idx val="3"/>
          <c:order val="3"/>
          <c:tx>
            <c:strRef>
              <c:f>'11.Household (per household)'!$Z$44</c:f>
              <c:strCache>
                <c:ptCount val="1"/>
                <c:pt idx="0">
                  <c:v>Cooking</c:v>
                </c:pt>
              </c:strCache>
            </c:strRef>
          </c:tx>
          <c:spPr>
            <a:ln>
              <a:solidFill>
                <a:sysClr val="windowText" lastClr="000000"/>
              </a:solidFill>
            </a:ln>
          </c:spPr>
          <c:invertIfNegative val="0"/>
          <c:cat>
            <c:numRef>
              <c:f>'11.Household (per household)'!$AA$39:$BE$39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household)'!$AA$44:$BE$44</c:f>
              <c:numCache>
                <c:formatCode>#,##0_);[Red]\(#,##0\)</c:formatCode>
                <c:ptCount val="31"/>
                <c:pt idx="0">
                  <c:v>241.22392951731658</c:v>
                </c:pt>
                <c:pt idx="1">
                  <c:v>223.07423761575797</c:v>
                </c:pt>
                <c:pt idx="2">
                  <c:v>222.11230648371054</c:v>
                </c:pt>
                <c:pt idx="3">
                  <c:v>221.03762396083016</c:v>
                </c:pt>
                <c:pt idx="4">
                  <c:v>233.86300135508534</c:v>
                </c:pt>
                <c:pt idx="5">
                  <c:v>227.04699057128332</c:v>
                </c:pt>
                <c:pt idx="6">
                  <c:v>215.3311939507382</c:v>
                </c:pt>
                <c:pt idx="7">
                  <c:v>213.89644406939809</c:v>
                </c:pt>
                <c:pt idx="8">
                  <c:v>235.38039819626323</c:v>
                </c:pt>
                <c:pt idx="9">
                  <c:v>243.85655600212613</c:v>
                </c:pt>
                <c:pt idx="10">
                  <c:v>240.01010165444546</c:v>
                </c:pt>
                <c:pt idx="11">
                  <c:v>220.20391444196579</c:v>
                </c:pt>
                <c:pt idx="12">
                  <c:v>220.56073639070607</c:v>
                </c:pt>
                <c:pt idx="13">
                  <c:v>234.4065606600391</c:v>
                </c:pt>
                <c:pt idx="14">
                  <c:v>224.65055478012539</c:v>
                </c:pt>
                <c:pt idx="15">
                  <c:v>213.8177229251479</c:v>
                </c:pt>
                <c:pt idx="16">
                  <c:v>214.65855060775772</c:v>
                </c:pt>
                <c:pt idx="17">
                  <c:v>218.47331922167783</c:v>
                </c:pt>
                <c:pt idx="18">
                  <c:v>222.12703592981345</c:v>
                </c:pt>
                <c:pt idx="19">
                  <c:v>215.05918547995546</c:v>
                </c:pt>
                <c:pt idx="20">
                  <c:v>223.78578812907253</c:v>
                </c:pt>
                <c:pt idx="21">
                  <c:v>236.76484811420303</c:v>
                </c:pt>
                <c:pt idx="22">
                  <c:v>250.78122444583724</c:v>
                </c:pt>
                <c:pt idx="23">
                  <c:v>252.00602475037996</c:v>
                </c:pt>
                <c:pt idx="24">
                  <c:v>246.83120901363245</c:v>
                </c:pt>
                <c:pt idx="25">
                  <c:v>247.22154646766714</c:v>
                </c:pt>
                <c:pt idx="26">
                  <c:v>244.47485703200397</c:v>
                </c:pt>
                <c:pt idx="27">
                  <c:v>250.9461623945146</c:v>
                </c:pt>
                <c:pt idx="28">
                  <c:v>212.07581061384968</c:v>
                </c:pt>
                <c:pt idx="29">
                  <c:v>219.41709731064623</c:v>
                </c:pt>
                <c:pt idx="30">
                  <c:v>226.41863906585598</c:v>
                </c:pt>
              </c:numCache>
            </c:numRef>
          </c:val>
          <c:extLst>
            <c:ext xmlns:c16="http://schemas.microsoft.com/office/drawing/2014/chart" uri="{C3380CC4-5D6E-409C-BE32-E72D297353CC}">
              <c16:uniqueId val="{00000003-3DA5-44BB-BC43-DDE1ACD0E1A5}"/>
            </c:ext>
          </c:extLst>
        </c:ser>
        <c:ser>
          <c:idx val="4"/>
          <c:order val="4"/>
          <c:tx>
            <c:strRef>
              <c:f>'11.Household (per household)'!$Z$45</c:f>
              <c:strCache>
                <c:ptCount val="1"/>
                <c:pt idx="0">
                  <c:v>Power etc.*</c:v>
                </c:pt>
              </c:strCache>
            </c:strRef>
          </c:tx>
          <c:spPr>
            <a:ln>
              <a:solidFill>
                <a:sysClr val="windowText" lastClr="000000"/>
              </a:solidFill>
            </a:ln>
          </c:spPr>
          <c:invertIfNegative val="0"/>
          <c:cat>
            <c:numRef>
              <c:f>'11.Household (per household)'!$AA$39:$BE$39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household)'!$AA$45:$BE$45</c:f>
              <c:numCache>
                <c:formatCode>#,##0_);[Red]\(#,##0\)</c:formatCode>
                <c:ptCount val="31"/>
                <c:pt idx="0">
                  <c:v>1222.8357100864912</c:v>
                </c:pt>
                <c:pt idx="1">
                  <c:v>1385.0057536575227</c:v>
                </c:pt>
                <c:pt idx="2">
                  <c:v>1408.8263964990026</c:v>
                </c:pt>
                <c:pt idx="3">
                  <c:v>1331.7162852604313</c:v>
                </c:pt>
                <c:pt idx="4">
                  <c:v>1463.4521013974147</c:v>
                </c:pt>
                <c:pt idx="5">
                  <c:v>1437.7397380139034</c:v>
                </c:pt>
                <c:pt idx="6">
                  <c:v>1438.976106770561</c:v>
                </c:pt>
                <c:pt idx="7">
                  <c:v>1369.1376713979294</c:v>
                </c:pt>
                <c:pt idx="8">
                  <c:v>1321.0150982778453</c:v>
                </c:pt>
                <c:pt idx="9">
                  <c:v>1394.4381071839659</c:v>
                </c:pt>
                <c:pt idx="10">
                  <c:v>1290.5739000219994</c:v>
                </c:pt>
                <c:pt idx="11">
                  <c:v>1376.0463025093748</c:v>
                </c:pt>
                <c:pt idx="12">
                  <c:v>1478.5084719076463</c:v>
                </c:pt>
                <c:pt idx="13">
                  <c:v>1567.8384867894645</c:v>
                </c:pt>
                <c:pt idx="14">
                  <c:v>1469.8797389542262</c:v>
                </c:pt>
                <c:pt idx="15">
                  <c:v>1491.5433194087511</c:v>
                </c:pt>
                <c:pt idx="16">
                  <c:v>1440.0342165673765</c:v>
                </c:pt>
                <c:pt idx="17">
                  <c:v>1548.8575151108821</c:v>
                </c:pt>
                <c:pt idx="18">
                  <c:v>1533.0626513098257</c:v>
                </c:pt>
                <c:pt idx="19">
                  <c:v>1443.1840456420002</c:v>
                </c:pt>
                <c:pt idx="20">
                  <c:v>1495.4217605978138</c:v>
                </c:pt>
                <c:pt idx="21">
                  <c:v>1773.7040109692457</c:v>
                </c:pt>
                <c:pt idx="22">
                  <c:v>1978.3702846574367</c:v>
                </c:pt>
                <c:pt idx="23">
                  <c:v>1946.7092801796871</c:v>
                </c:pt>
                <c:pt idx="24">
                  <c:v>1797.4963724992517</c:v>
                </c:pt>
                <c:pt idx="25">
                  <c:v>1670.0177036212078</c:v>
                </c:pt>
                <c:pt idx="26">
                  <c:v>1594.6552383361</c:v>
                </c:pt>
                <c:pt idx="27">
                  <c:v>1477.2180882941454</c:v>
                </c:pt>
                <c:pt idx="28">
                  <c:v>1282.1578496374891</c:v>
                </c:pt>
                <c:pt idx="29">
                  <c:v>1219.6591262128591</c:v>
                </c:pt>
                <c:pt idx="30">
                  <c:v>1264.757171733429</c:v>
                </c:pt>
              </c:numCache>
            </c:numRef>
          </c:val>
          <c:extLst>
            <c:ext xmlns:c16="http://schemas.microsoft.com/office/drawing/2014/chart" uri="{C3380CC4-5D6E-409C-BE32-E72D297353CC}">
              <c16:uniqueId val="{00000004-3DA5-44BB-BC43-DDE1ACD0E1A5}"/>
            </c:ext>
          </c:extLst>
        </c:ser>
        <c:ser>
          <c:idx val="5"/>
          <c:order val="5"/>
          <c:tx>
            <c:strRef>
              <c:f>'11.Household (per household)'!$Z$46</c:f>
              <c:strCache>
                <c:ptCount val="1"/>
                <c:pt idx="0">
                  <c:v>Car</c:v>
                </c:pt>
              </c:strCache>
            </c:strRef>
          </c:tx>
          <c:spPr>
            <a:ln>
              <a:solidFill>
                <a:sysClr val="windowText" lastClr="000000"/>
              </a:solidFill>
            </a:ln>
          </c:spPr>
          <c:invertIfNegative val="0"/>
          <c:cat>
            <c:numRef>
              <c:f>'11.Household (per household)'!$AA$39:$BE$39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household)'!$AA$46:$BE$46</c:f>
              <c:numCache>
                <c:formatCode>#,##0_);[Red]\(#,##0\)</c:formatCode>
                <c:ptCount val="31"/>
                <c:pt idx="0">
                  <c:v>1184.3714074113748</c:v>
                </c:pt>
                <c:pt idx="1">
                  <c:v>1162.4608034411842</c:v>
                </c:pt>
                <c:pt idx="2">
                  <c:v>1323.5069678467519</c:v>
                </c:pt>
                <c:pt idx="3">
                  <c:v>1400.3882639014985</c:v>
                </c:pt>
                <c:pt idx="4">
                  <c:v>1526.1828661306058</c:v>
                </c:pt>
                <c:pt idx="5">
                  <c:v>1512.4944444028217</c:v>
                </c:pt>
                <c:pt idx="6">
                  <c:v>1611.8959707631477</c:v>
                </c:pt>
                <c:pt idx="7">
                  <c:v>1454.2969962204863</c:v>
                </c:pt>
                <c:pt idx="8">
                  <c:v>1532.0951784663107</c:v>
                </c:pt>
                <c:pt idx="9">
                  <c:v>1594.0134591035423</c:v>
                </c:pt>
                <c:pt idx="10">
                  <c:v>1618.6139692497452</c:v>
                </c:pt>
                <c:pt idx="11">
                  <c:v>1582.1995812591667</c:v>
                </c:pt>
                <c:pt idx="12">
                  <c:v>1587.8022027234256</c:v>
                </c:pt>
                <c:pt idx="13">
                  <c:v>1599.1317217507344</c:v>
                </c:pt>
                <c:pt idx="14">
                  <c:v>1552.5360863695466</c:v>
                </c:pt>
                <c:pt idx="15">
                  <c:v>1492.4548398781094</c:v>
                </c:pt>
                <c:pt idx="16">
                  <c:v>1438.0480987391902</c:v>
                </c:pt>
                <c:pt idx="17">
                  <c:v>1396.5818163715944</c:v>
                </c:pt>
                <c:pt idx="18">
                  <c:v>1387.820586352864</c:v>
                </c:pt>
                <c:pt idx="19">
                  <c:v>1299.6291462779373</c:v>
                </c:pt>
                <c:pt idx="20">
                  <c:v>1282.8455790328615</c:v>
                </c:pt>
                <c:pt idx="21">
                  <c:v>1235.5899486617764</c:v>
                </c:pt>
                <c:pt idx="22">
                  <c:v>1232.2957552291432</c:v>
                </c:pt>
                <c:pt idx="23">
                  <c:v>1178.1865792098295</c:v>
                </c:pt>
                <c:pt idx="24">
                  <c:v>1096.6109354908247</c:v>
                </c:pt>
                <c:pt idx="25">
                  <c:v>1090.2823792105862</c:v>
                </c:pt>
                <c:pt idx="26">
                  <c:v>1034.8960818581559</c:v>
                </c:pt>
                <c:pt idx="27">
                  <c:v>1046.4400534656056</c:v>
                </c:pt>
                <c:pt idx="28">
                  <c:v>1063.1635663173729</c:v>
                </c:pt>
                <c:pt idx="29">
                  <c:v>1044.7713873185778</c:v>
                </c:pt>
                <c:pt idx="30">
                  <c:v>884.95478180132079</c:v>
                </c:pt>
              </c:numCache>
            </c:numRef>
          </c:val>
          <c:extLst>
            <c:ext xmlns:c16="http://schemas.microsoft.com/office/drawing/2014/chart" uri="{C3380CC4-5D6E-409C-BE32-E72D297353CC}">
              <c16:uniqueId val="{00000005-3DA5-44BB-BC43-DDE1ACD0E1A5}"/>
            </c:ext>
          </c:extLst>
        </c:ser>
        <c:ser>
          <c:idx val="6"/>
          <c:order val="6"/>
          <c:tx>
            <c:strRef>
              <c:f>'11.Household (per household)'!$Z$47</c:f>
              <c:strCache>
                <c:ptCount val="1"/>
                <c:pt idx="0">
                  <c:v>Municipal Solid Waste</c:v>
                </c:pt>
              </c:strCache>
            </c:strRef>
          </c:tx>
          <c:spPr>
            <a:ln>
              <a:solidFill>
                <a:sysClr val="windowText" lastClr="000000"/>
              </a:solidFill>
            </a:ln>
          </c:spPr>
          <c:invertIfNegative val="0"/>
          <c:cat>
            <c:numRef>
              <c:f>'11.Household (per household)'!$AA$39:$BE$39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household)'!$AA$47:$BE$47</c:f>
              <c:numCache>
                <c:formatCode>#,##0_);[Red]\(#,##0\)</c:formatCode>
                <c:ptCount val="31"/>
                <c:pt idx="0">
                  <c:v>270.61856402501428</c:v>
                </c:pt>
                <c:pt idx="1">
                  <c:v>272.90528348189775</c:v>
                </c:pt>
                <c:pt idx="2">
                  <c:v>273.12281358163716</c:v>
                </c:pt>
                <c:pt idx="3">
                  <c:v>270.20731302173363</c:v>
                </c:pt>
                <c:pt idx="4">
                  <c:v>277.44447678102807</c:v>
                </c:pt>
                <c:pt idx="5">
                  <c:v>280.14921640919164</c:v>
                </c:pt>
                <c:pt idx="6">
                  <c:v>285.35325937103948</c:v>
                </c:pt>
                <c:pt idx="7">
                  <c:v>287.70749176052539</c:v>
                </c:pt>
                <c:pt idx="8">
                  <c:v>286.02831729837249</c:v>
                </c:pt>
                <c:pt idx="9">
                  <c:v>289.52455238333283</c:v>
                </c:pt>
                <c:pt idx="10">
                  <c:v>296.65173956541446</c:v>
                </c:pt>
                <c:pt idx="11">
                  <c:v>298.93299482323698</c:v>
                </c:pt>
                <c:pt idx="12">
                  <c:v>301.15983440765706</c:v>
                </c:pt>
                <c:pt idx="13">
                  <c:v>301.65170195537985</c:v>
                </c:pt>
                <c:pt idx="14">
                  <c:v>283.84531600600963</c:v>
                </c:pt>
                <c:pt idx="15">
                  <c:v>259.11494356799471</c:v>
                </c:pt>
                <c:pt idx="16">
                  <c:v>233.91741613598069</c:v>
                </c:pt>
                <c:pt idx="17">
                  <c:v>225.91298604825272</c:v>
                </c:pt>
                <c:pt idx="18">
                  <c:v>218.27902645180848</c:v>
                </c:pt>
                <c:pt idx="19">
                  <c:v>180.2898879108277</c:v>
                </c:pt>
                <c:pt idx="20">
                  <c:v>173.54632234493766</c:v>
                </c:pt>
                <c:pt idx="21">
                  <c:v>188.28011331953081</c:v>
                </c:pt>
                <c:pt idx="22">
                  <c:v>187.25942228373503</c:v>
                </c:pt>
                <c:pt idx="23">
                  <c:v>173.86698362067972</c:v>
                </c:pt>
                <c:pt idx="24">
                  <c:v>153.35658967129541</c:v>
                </c:pt>
                <c:pt idx="25">
                  <c:v>148.03325244343463</c:v>
                </c:pt>
                <c:pt idx="26">
                  <c:v>146.65752969384241</c:v>
                </c:pt>
                <c:pt idx="27">
                  <c:v>150.97278020305495</c:v>
                </c:pt>
                <c:pt idx="28">
                  <c:v>150.34007829826197</c:v>
                </c:pt>
                <c:pt idx="29">
                  <c:v>156.0182816810628</c:v>
                </c:pt>
                <c:pt idx="30">
                  <c:v>148.49236436861446</c:v>
                </c:pt>
              </c:numCache>
            </c:numRef>
          </c:val>
          <c:extLst>
            <c:ext xmlns:c16="http://schemas.microsoft.com/office/drawing/2014/chart" uri="{C3380CC4-5D6E-409C-BE32-E72D297353CC}">
              <c16:uniqueId val="{00000006-3DA5-44BB-BC43-DDE1ACD0E1A5}"/>
            </c:ext>
          </c:extLst>
        </c:ser>
        <c:ser>
          <c:idx val="7"/>
          <c:order val="7"/>
          <c:tx>
            <c:strRef>
              <c:f>'11.Household (per household)'!$Z$48</c:f>
              <c:strCache>
                <c:ptCount val="1"/>
                <c:pt idx="0">
                  <c:v>Water and Waste Water</c:v>
                </c:pt>
              </c:strCache>
            </c:strRef>
          </c:tx>
          <c:spPr>
            <a:ln>
              <a:solidFill>
                <a:sysClr val="windowText" lastClr="000000"/>
              </a:solidFill>
            </a:ln>
          </c:spPr>
          <c:invertIfNegative val="0"/>
          <c:cat>
            <c:numRef>
              <c:f>'11.Household (per household)'!$AA$39:$BE$39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household)'!$AA$48:$BE$48</c:f>
              <c:numCache>
                <c:formatCode>#,##0.0_);[Red]\(#,##0.0\)</c:formatCode>
                <c:ptCount val="31"/>
                <c:pt idx="0">
                  <c:v>50.831391726482387</c:v>
                </c:pt>
                <c:pt idx="1">
                  <c:v>62.753968543481967</c:v>
                </c:pt>
                <c:pt idx="2">
                  <c:v>75.098215628703016</c:v>
                </c:pt>
                <c:pt idx="3">
                  <c:v>79.879116577922687</c:v>
                </c:pt>
                <c:pt idx="4" formatCode="#,##0_);[Red]\(#,##0\)">
                  <c:v>99.506160354130358</c:v>
                </c:pt>
                <c:pt idx="5" formatCode="#,##0_);[Red]\(#,##0\)">
                  <c:v>103.81682321629353</c:v>
                </c:pt>
                <c:pt idx="6">
                  <c:v>96.422412400812831</c:v>
                </c:pt>
                <c:pt idx="7">
                  <c:v>87.62617413718003</c:v>
                </c:pt>
                <c:pt idx="8">
                  <c:v>80.309532971341909</c:v>
                </c:pt>
                <c:pt idx="9">
                  <c:v>76.739882864479924</c:v>
                </c:pt>
                <c:pt idx="10">
                  <c:v>73.331872821653377</c:v>
                </c:pt>
                <c:pt idx="11">
                  <c:v>68.801507308239607</c:v>
                </c:pt>
                <c:pt idx="12">
                  <c:v>70.008590035981214</c:v>
                </c:pt>
                <c:pt idx="13">
                  <c:v>69.811010087655362</c:v>
                </c:pt>
                <c:pt idx="14">
                  <c:v>66.315319745783356</c:v>
                </c:pt>
                <c:pt idx="15">
                  <c:v>63.067240056787924</c:v>
                </c:pt>
                <c:pt idx="16">
                  <c:v>60.824337533172105</c:v>
                </c:pt>
                <c:pt idx="17">
                  <c:v>67.220928115410103</c:v>
                </c:pt>
                <c:pt idx="18">
                  <c:v>78.395805893523189</c:v>
                </c:pt>
                <c:pt idx="19">
                  <c:v>84.079498067353455</c:v>
                </c:pt>
                <c:pt idx="20">
                  <c:v>82.951057975673066</c:v>
                </c:pt>
                <c:pt idx="21">
                  <c:v>89.787830767214302</c:v>
                </c:pt>
                <c:pt idx="22" formatCode="#,##0_);[Red]\(#,##0\)">
                  <c:v>115.61774417305838</c:v>
                </c:pt>
                <c:pt idx="23">
                  <c:v>99.964050699322911</c:v>
                </c:pt>
                <c:pt idx="24">
                  <c:v>100.02029994738929</c:v>
                </c:pt>
                <c:pt idx="25">
                  <c:v>86.262013235143314</c:v>
                </c:pt>
                <c:pt idx="26">
                  <c:v>78.4501778695425</c:v>
                </c:pt>
                <c:pt idx="27">
                  <c:v>79.836664513537983</c:v>
                </c:pt>
                <c:pt idx="28">
                  <c:v>82.787818442822754</c:v>
                </c:pt>
                <c:pt idx="29">
                  <c:v>77.225665450295097</c:v>
                </c:pt>
                <c:pt idx="30" formatCode="#,##0_);[Red]\(#,##0\)">
                  <c:v>71.065551695479044</c:v>
                </c:pt>
              </c:numCache>
            </c:numRef>
          </c:val>
          <c:extLst>
            <c:ext xmlns:c16="http://schemas.microsoft.com/office/drawing/2014/chart" uri="{C3380CC4-5D6E-409C-BE32-E72D297353CC}">
              <c16:uniqueId val="{00000007-3DA5-44BB-BC43-DDE1ACD0E1A5}"/>
            </c:ext>
          </c:extLst>
        </c:ser>
        <c:dLbls>
          <c:showLegendKey val="0"/>
          <c:showVal val="0"/>
          <c:showCatName val="0"/>
          <c:showSerName val="0"/>
          <c:showPercent val="0"/>
          <c:showBubbleSize val="0"/>
        </c:dLbls>
        <c:gapWidth val="40"/>
        <c:overlap val="100"/>
        <c:axId val="137480064"/>
        <c:axId val="137481600"/>
      </c:barChart>
      <c:lineChart>
        <c:grouping val="standard"/>
        <c:varyColors val="0"/>
        <c:ser>
          <c:idx val="10"/>
          <c:order val="8"/>
          <c:tx>
            <c:strRef>
              <c:f>'11.Household (per household)'!$Y$40</c:f>
              <c:strCache>
                <c:ptCount val="1"/>
                <c:pt idx="0">
                  <c:v>Total</c:v>
                </c:pt>
              </c:strCache>
            </c:strRef>
          </c:tx>
          <c:spPr>
            <a:ln>
              <a:noFill/>
            </a:ln>
          </c:spPr>
          <c:marker>
            <c:symbol val="none"/>
          </c:marker>
          <c:dLbls>
            <c:spPr>
              <a:noFill/>
              <a:ln>
                <a:noFill/>
              </a:ln>
              <a:effectLst/>
            </c:spPr>
            <c:txPr>
              <a:bodyPr rot="-5400000" vert="horz"/>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'11.Household (per household)'!$AA$39:$BE$39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'11.Household (per household)'!$AA$40:$BE$40</c:f>
              <c:numCache>
                <c:formatCode>#,##0_);[Red]\(#,##0\)</c:formatCode>
                <c:ptCount val="31"/>
                <c:pt idx="0">
                  <c:v>4585.7712184484189</c:v>
                </c:pt>
                <c:pt idx="1">
                  <c:v>4609.179689277019</c:v>
                </c:pt>
                <c:pt idx="2">
                  <c:v>4879.8228429040519</c:v>
                </c:pt>
                <c:pt idx="3">
                  <c:v>4928.3816787447258</c:v>
                </c:pt>
                <c:pt idx="4">
                  <c:v>5259.9845146312537</c:v>
                </c:pt>
                <c:pt idx="5">
                  <c:v>5249.8248282105651</c:v>
                </c:pt>
                <c:pt idx="6">
                  <c:v>5317.7083038152341</c:v>
                </c:pt>
                <c:pt idx="7">
                  <c:v>4981.2360174151409</c:v>
                </c:pt>
                <c:pt idx="8">
                  <c:v>4980.9197495439857</c:v>
                </c:pt>
                <c:pt idx="9">
                  <c:v>5172.0583482944085</c:v>
                </c:pt>
                <c:pt idx="10">
                  <c:v>5233.4201081815727</c:v>
                </c:pt>
                <c:pt idx="11">
                  <c:v>5085.3227447225217</c:v>
                </c:pt>
                <c:pt idx="12">
                  <c:v>5275.9193359423025</c:v>
                </c:pt>
                <c:pt idx="13">
                  <c:v>5298.666908923874</c:v>
                </c:pt>
                <c:pt idx="14">
                  <c:v>5161.3608276877885</c:v>
                </c:pt>
                <c:pt idx="15">
                  <c:v>5151.6714418938491</c:v>
                </c:pt>
                <c:pt idx="16">
                  <c:v>4864.4045479404185</c:v>
                </c:pt>
                <c:pt idx="17">
                  <c:v>4990.1896625495147</c:v>
                </c:pt>
                <c:pt idx="18">
                  <c:v>4858.2901057750723</c:v>
                </c:pt>
                <c:pt idx="19">
                  <c:v>4592.2766116866878</c:v>
                </c:pt>
                <c:pt idx="20">
                  <c:v>4856.6886941095854</c:v>
                </c:pt>
                <c:pt idx="21">
                  <c:v>5082.4121136825406</c:v>
                </c:pt>
                <c:pt idx="22">
                  <c:v>5341.97622886912</c:v>
                </c:pt>
                <c:pt idx="23">
                  <c:v>5162.1725152818071</c:v>
                </c:pt>
                <c:pt idx="24">
                  <c:v>4779.4314585529892</c:v>
                </c:pt>
                <c:pt idx="25">
                  <c:v>4603.2046386424636</c:v>
                </c:pt>
                <c:pt idx="26">
                  <c:v>4474.72022569414</c:v>
                </c:pt>
                <c:pt idx="27">
                  <c:v>4493.8633493384768</c:v>
                </c:pt>
                <c:pt idx="28">
                  <c:v>4129.7148641774565</c:v>
                </c:pt>
                <c:pt idx="29">
                  <c:v>3975.494417390556</c:v>
                </c:pt>
                <c:pt idx="30">
                  <c:v>3902.9432416044779</c:v>
                </c:pt>
              </c:numCache>
            </c:numRef>
          </c:val>
          <c:smooth val="0"/>
          <c:extLst>
            <c:ext xmlns:c16="http://schemas.microsoft.com/office/drawing/2014/chart" uri="{C3380CC4-5D6E-409C-BE32-E72D297353CC}">
              <c16:uniqueId val="{00000008-3DA5-44BB-BC43-DDE1ACD0E1A5}"/>
            </c:ext>
          </c:extLst>
        </c:ser>
        <c:dLbls>
          <c:showLegendKey val="0"/>
          <c:showVal val="0"/>
          <c:showCatName val="0"/>
          <c:showSerName val="0"/>
          <c:showPercent val="0"/>
          <c:showBubbleSize val="0"/>
        </c:dLbls>
        <c:marker val="1"/>
        <c:smooth val="0"/>
        <c:axId val="137480064"/>
        <c:axId val="137481600"/>
      </c:lineChart>
      <c:catAx>
        <c:axId val="13748006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37481600"/>
        <c:crosses val="autoZero"/>
        <c:auto val="1"/>
        <c:lblAlgn val="ctr"/>
        <c:lblOffset val="100"/>
        <c:tickLblSkip val="1"/>
        <c:noMultiLvlLbl val="0"/>
      </c:catAx>
      <c:valAx>
        <c:axId val="137481600"/>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37480064"/>
        <c:crosses val="autoZero"/>
        <c:crossBetween val="between"/>
      </c:valAx>
    </c:plotArea>
    <c:legend>
      <c:legendPos val="r"/>
      <c:legendEntry>
        <c:idx val="8"/>
        <c:delete val="1"/>
      </c:legendEntry>
      <c:layout>
        <c:manualLayout>
          <c:xMode val="edge"/>
          <c:yMode val="edge"/>
          <c:x val="0.84815217542251653"/>
          <c:y val="0.27422491894395556"/>
          <c:w val="0.15008415614714868"/>
          <c:h val="0.50422084298286241"/>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日本語用のフォントを使用)"/>
              </a:defRPr>
            </a:pPr>
            <a:r>
              <a:rPr lang="en-US" altLang="ja-JP" sz="1600" b="1">
                <a:latin typeface="+mn-ea"/>
              </a:rPr>
              <a:t>2020</a:t>
            </a:r>
            <a:r>
              <a:rPr lang="ja-JP" altLang="ja-JP" sz="1600" b="1">
                <a:latin typeface="+mn-ea"/>
              </a:rPr>
              <a:t>年度の家庭からの</a:t>
            </a:r>
            <a:r>
              <a:rPr lang="en-US" altLang="ja-JP" sz="1600" b="1">
                <a:latin typeface="+mn-ea"/>
              </a:rPr>
              <a:t>CO</a:t>
            </a:r>
            <a:r>
              <a:rPr lang="en-US" altLang="ja-JP" sz="1600" b="1" baseline="-25000">
                <a:latin typeface="+mn-ea"/>
              </a:rPr>
              <a:t>2</a:t>
            </a:r>
            <a:r>
              <a:rPr lang="ja-JP" altLang="ja-JP" sz="1600" b="1">
                <a:latin typeface="+mn-ea"/>
              </a:rPr>
              <a:t>排出量</a:t>
            </a:r>
            <a:endParaRPr lang="en-US" altLang="ja-JP" sz="1600" b="1">
              <a:latin typeface="+mn-ea"/>
            </a:endParaRPr>
          </a:p>
          <a:p>
            <a:pPr>
              <a:defRPr sz="1600">
                <a:latin typeface="(日本語用のフォントを使用)"/>
              </a:defRPr>
            </a:pPr>
            <a:r>
              <a:rPr lang="ja-JP" altLang="ja-JP" sz="1600" b="1">
                <a:latin typeface="+mn-ea"/>
              </a:rPr>
              <a:t>（燃料種別）</a:t>
            </a:r>
            <a:endParaRPr lang="ja-JP" altLang="ja-JP" sz="1600">
              <a:latin typeface="+mn-ea"/>
            </a:endParaRPr>
          </a:p>
        </c:rich>
      </c:tx>
      <c:overlay val="0"/>
    </c:title>
    <c:autoTitleDeleted val="0"/>
    <c:plotArea>
      <c:layout>
        <c:manualLayout>
          <c:layoutTarget val="inner"/>
          <c:xMode val="edge"/>
          <c:yMode val="edge"/>
          <c:x val="0.19525240740740749"/>
          <c:y val="0.14517629629629639"/>
          <c:w val="0.62656611111111116"/>
          <c:h val="0.62656611111111116"/>
        </c:manualLayout>
      </c:layout>
      <c:doughnutChart>
        <c:varyColors val="1"/>
        <c:ser>
          <c:idx val="1"/>
          <c:order val="0"/>
          <c:tx>
            <c:strRef>
              <c:f>'[5]リンク切公表時非表示（グラフの添え物）'!$CA$80</c:f>
              <c:strCache>
                <c:ptCount val="1"/>
                <c:pt idx="0">
                  <c:v>一人当たりCO2排出量</c:v>
                </c:pt>
              </c:strCache>
            </c:strRef>
          </c:tx>
          <c:spPr>
            <a:noFill/>
          </c:spPr>
          <c:dLbls>
            <c:dLbl>
              <c:idx val="0"/>
              <c:layout>
                <c:manualLayout>
                  <c:x val="-3.7465862840086669E-2"/>
                  <c:y val="-2.768498809168715E-3"/>
                </c:manualLayout>
              </c:layout>
              <c:tx>
                <c:rich>
                  <a:bodyPr wrap="square" lIns="38100" tIns="19050" rIns="38100" bIns="19050" anchor="ctr" anchorCtr="0">
                    <a:noAutofit/>
                  </a:bodyPr>
                  <a:lstStyle/>
                  <a:p>
                    <a:pPr algn="l">
                      <a:defRPr sz="1200" baseline="0"/>
                    </a:pPr>
                    <a:fld id="{86300199-DD15-4766-AC6A-51DCF16CB63D}" type="VALUE">
                      <a:rPr lang="en-US" altLang="ja-JP" sz="1200" b="1" baseline="0"/>
                      <a:pPr algn="l">
                        <a:defRPr sz="1200" baseline="0"/>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8420718941804562"/>
                      <c:h val="5.2870224140833672E-2"/>
                    </c:manualLayout>
                  </c15:layout>
                  <c15:dlblFieldTable/>
                  <c15:showDataLabelsRange val="0"/>
                </c:ext>
                <c:ext xmlns:c16="http://schemas.microsoft.com/office/drawing/2014/chart" uri="{C3380CC4-5D6E-409C-BE32-E72D297353CC}">
                  <c16:uniqueId val="{00000000-D14D-4226-85F5-AC09B557DF3E}"/>
                </c:ext>
              </c:extLst>
            </c:dLbl>
            <c:dLbl>
              <c:idx val="1"/>
              <c:layout>
                <c:manualLayout>
                  <c:x val="0.12081361420988762"/>
                  <c:y val="6.0156781279423137E-2"/>
                </c:manualLayout>
              </c:layout>
              <c:spPr>
                <a:noFill/>
                <a:ln>
                  <a:noFill/>
                </a:ln>
                <a:effectLst/>
              </c:spPr>
              <c:txPr>
                <a:bodyPr wrap="square" lIns="38100" tIns="19050" rIns="38100" bIns="19050" anchor="ctr" anchorCtr="0">
                  <a:noAutofit/>
                </a:bodyPr>
                <a:lstStyle/>
                <a:p>
                  <a:pPr algn="l">
                    <a:defRPr sz="11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2044534473529965"/>
                      <c:h val="4.4602532780789308E-2"/>
                    </c:manualLayout>
                  </c15:layout>
                </c:ext>
                <c:ext xmlns:c16="http://schemas.microsoft.com/office/drawing/2014/chart" uri="{C3380CC4-5D6E-409C-BE32-E72D297353CC}">
                  <c16:uniqueId val="{00000001-D14D-4226-85F5-AC09B557DF3E}"/>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val>
            <c:numRef>
              <c:f>'[5]リンク切公表時非表示（グラフの添え物）'!$CA$81:$CA$82</c:f>
              <c:numCache>
                <c:formatCode>General</c:formatCode>
                <c:ptCount val="2"/>
                <c:pt idx="0">
                  <c:v>1840</c:v>
                </c:pt>
                <c:pt idx="1">
                  <c:v>2020</c:v>
                </c:pt>
              </c:numCache>
            </c:numRef>
          </c:val>
          <c:extLst>
            <c:ext xmlns:c16="http://schemas.microsoft.com/office/drawing/2014/chart" uri="{C3380CC4-5D6E-409C-BE32-E72D297353CC}">
              <c16:uniqueId val="{00000002-D14D-4226-85F5-AC09B557DF3E}"/>
            </c:ext>
          </c:extLst>
        </c:ser>
        <c:ser>
          <c:idx val="0"/>
          <c:order val="1"/>
          <c:tx>
            <c:strRef>
              <c:f>'12.Household (per capita)'!$BE$24</c:f>
              <c:strCache>
                <c:ptCount val="1"/>
                <c:pt idx="0">
                  <c:v>2020</c:v>
                </c:pt>
              </c:strCache>
            </c:strRef>
          </c:tx>
          <c:spPr>
            <a:ln>
              <a:solidFill>
                <a:schemeClr val="tx1"/>
              </a:solidFill>
            </a:ln>
          </c:spPr>
          <c:dLbls>
            <c:dLbl>
              <c:idx val="0"/>
              <c:delete val="1"/>
              <c:extLst>
                <c:ext xmlns:c15="http://schemas.microsoft.com/office/drawing/2012/chart" uri="{CE6537A1-D6FC-4f65-9D91-7224C49458BB}"/>
                <c:ext xmlns:c16="http://schemas.microsoft.com/office/drawing/2014/chart" uri="{C3380CC4-5D6E-409C-BE32-E72D297353CC}">
                  <c16:uniqueId val="{00000003-D14D-4226-85F5-AC09B557DF3E}"/>
                </c:ext>
              </c:extLst>
            </c:dLbl>
            <c:dLbl>
              <c:idx val="1"/>
              <c:layout>
                <c:manualLayout>
                  <c:x val="2.2461588888736798E-3"/>
                  <c:y val="-2.318952268675235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8849891918748355E-2"/>
                      <c:h val="8.3230243932265968E-2"/>
                    </c:manualLayout>
                  </c15:layout>
                </c:ext>
                <c:ext xmlns:c16="http://schemas.microsoft.com/office/drawing/2014/chart" uri="{C3380CC4-5D6E-409C-BE32-E72D297353CC}">
                  <c16:uniqueId val="{00000004-D14D-4226-85F5-AC09B557DF3E}"/>
                </c:ext>
              </c:extLst>
            </c:dLbl>
            <c:dLbl>
              <c:idx val="2"/>
              <c:layout>
                <c:manualLayout>
                  <c:x val="5.2484971196527491E-3"/>
                  <c:y val="-1.3612067188260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804898417271263E-2"/>
                      <c:h val="7.6463313905963309E-2"/>
                    </c:manualLayout>
                  </c15:layout>
                </c:ext>
                <c:ext xmlns:c16="http://schemas.microsoft.com/office/drawing/2014/chart" uri="{C3380CC4-5D6E-409C-BE32-E72D297353CC}">
                  <c16:uniqueId val="{00000005-D14D-4226-85F5-AC09B557DF3E}"/>
                </c:ext>
              </c:extLst>
            </c:dLbl>
            <c:dLbl>
              <c:idx val="3"/>
              <c:layout>
                <c:manualLayout>
                  <c:x val="4.3008164223046208E-2"/>
                  <c:y val="5.9919841035666107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23645435608938"/>
                      <c:h val="8.0833706736619756E-2"/>
                    </c:manualLayout>
                  </c15:layout>
                </c:ext>
                <c:ext xmlns:c16="http://schemas.microsoft.com/office/drawing/2014/chart" uri="{C3380CC4-5D6E-409C-BE32-E72D297353CC}">
                  <c16:uniqueId val="{00000006-D14D-4226-85F5-AC09B557DF3E}"/>
                </c:ext>
              </c:extLst>
            </c:dLbl>
            <c:dLbl>
              <c:idx val="4"/>
              <c:layout>
                <c:manualLayout>
                  <c:x val="-1.4803040776571881E-2"/>
                  <c:y val="-2.6581706580653839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14D-4226-85F5-AC09B557DF3E}"/>
                </c:ext>
              </c:extLst>
            </c:dLbl>
            <c:dLbl>
              <c:idx val="5"/>
              <c:layout>
                <c:manualLayout>
                  <c:x val="-0.11238856656381609"/>
                  <c:y val="9.9705136726717852E-2"/>
                </c:manualLayout>
              </c:layout>
              <c:numFmt formatCode="0.00%" sourceLinked="0"/>
              <c:spPr>
                <a:noFill/>
                <a:ln>
                  <a:noFill/>
                </a:ln>
                <a:effectLst/>
              </c:spPr>
              <c:txPr>
                <a:bodyPr/>
                <a:lstStyle/>
                <a:p>
                  <a:pPr>
                    <a:defRPr sz="1100"/>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14D-4226-85F5-AC09B557DF3E}"/>
                </c:ext>
              </c:extLst>
            </c:dLbl>
            <c:dLbl>
              <c:idx val="6"/>
              <c:layout>
                <c:manualLayout>
                  <c:x val="-6.6494326850936999E-3"/>
                  <c:y val="1.2629713352117232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642405307967895"/>
                      <c:h val="9.5019172005951141E-2"/>
                    </c:manualLayout>
                  </c15:layout>
                </c:ext>
                <c:ext xmlns:c16="http://schemas.microsoft.com/office/drawing/2014/chart" uri="{C3380CC4-5D6E-409C-BE32-E72D297353CC}">
                  <c16:uniqueId val="{00000009-D14D-4226-85F5-AC09B557DF3E}"/>
                </c:ext>
              </c:extLst>
            </c:dLbl>
            <c:dLbl>
              <c:idx val="7"/>
              <c:layout>
                <c:manualLayout>
                  <c:x val="-0.14901166744998706"/>
                  <c:y val="-9.285954757051750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14D-4226-85F5-AC09B557DF3E}"/>
                </c:ext>
              </c:extLst>
            </c:dLbl>
            <c:dLbl>
              <c:idx val="8"/>
              <c:layout>
                <c:manualLayout>
                  <c:x val="-5.4765349748644436E-2"/>
                  <c:y val="-0.1149294725423232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14D-4226-85F5-AC09B557DF3E}"/>
                </c:ext>
              </c:extLst>
            </c:dLbl>
            <c:dLbl>
              <c:idx val="9"/>
              <c:layout>
                <c:manualLayout>
                  <c:x val="3.3648764297793711E-2"/>
                  <c:y val="-0.11513146846579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6853956971270437"/>
                      <c:h val="8.3254792627865087E-2"/>
                    </c:manualLayout>
                  </c15:layout>
                </c:ext>
                <c:ext xmlns:c16="http://schemas.microsoft.com/office/drawing/2014/chart" uri="{C3380CC4-5D6E-409C-BE32-E72D297353CC}">
                  <c16:uniqueId val="{0000000C-D14D-4226-85F5-AC09B557DF3E}"/>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'12.Household (per capita)'!$W$26:$W$35</c:f>
              <c:strCache>
                <c:ptCount val="10"/>
                <c:pt idx="0">
                  <c:v>石炭等</c:v>
                </c:pt>
                <c:pt idx="1">
                  <c:v>灯油</c:v>
                </c:pt>
                <c:pt idx="2">
                  <c:v>LPG</c:v>
                </c:pt>
                <c:pt idx="3">
                  <c:v>都市ガス</c:v>
                </c:pt>
                <c:pt idx="4">
                  <c:v>電力</c:v>
                </c:pt>
                <c:pt idx="5">
                  <c:v>熱</c:v>
                </c:pt>
                <c:pt idx="6">
                  <c:v>ガソリン</c:v>
                </c:pt>
                <c:pt idx="7">
                  <c:v>軽油</c:v>
                </c:pt>
                <c:pt idx="8">
                  <c:v>ごみ処理</c:v>
                </c:pt>
                <c:pt idx="9">
                  <c:v>水道</c:v>
                </c:pt>
              </c:strCache>
            </c:strRef>
          </c:cat>
          <c:val>
            <c:numRef>
              <c:f>'12.Household (per capita)'!$BE$26:$BE$35</c:f>
              <c:numCache>
                <c:formatCode>0.0%</c:formatCode>
                <c:ptCount val="10"/>
                <c:pt idx="0">
                  <c:v>0</c:v>
                </c:pt>
                <c:pt idx="1">
                  <c:v>9.1181425439298261E-2</c:v>
                </c:pt>
                <c:pt idx="2">
                  <c:v>5.3103971818410763E-2</c:v>
                </c:pt>
                <c:pt idx="3">
                  <c:v>9.6039594162000572E-2</c:v>
                </c:pt>
                <c:pt idx="4">
                  <c:v>0.47644752489359687</c:v>
                </c:pt>
                <c:pt idx="5" formatCode="0.00%">
                  <c:v>2.3266939076365656E-4</c:v>
                </c:pt>
                <c:pt idx="6">
                  <c:v>0.21591718255856465</c:v>
                </c:pt>
                <c:pt idx="7">
                  <c:v>1.0823184139035803E-2</c:v>
                </c:pt>
                <c:pt idx="8">
                  <c:v>3.8046252578238904E-2</c:v>
                </c:pt>
                <c:pt idx="9">
                  <c:v>1.8208195020090634E-2</c:v>
                </c:pt>
              </c:numCache>
            </c:numRef>
          </c:val>
          <c:extLst>
            <c:ext xmlns:c16="http://schemas.microsoft.com/office/drawing/2014/chart" uri="{C3380CC4-5D6E-409C-BE32-E72D297353CC}">
              <c16:uniqueId val="{0000000D-D14D-4226-85F5-AC09B557DF3E}"/>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a:latin typeface="+mn-ea"/>
              </a:rPr>
              <a:t>家庭からの</a:t>
            </a:r>
            <a:r>
              <a:rPr lang="en-US" altLang="ja-JP" sz="1600">
                <a:latin typeface="+mn-ea"/>
              </a:rPr>
              <a:t>CO</a:t>
            </a:r>
            <a:r>
              <a:rPr lang="en-US" altLang="ja-JP" sz="1600" baseline="-25000">
                <a:latin typeface="+mn-ea"/>
              </a:rPr>
              <a:t>2</a:t>
            </a:r>
            <a:r>
              <a:rPr lang="ja-JP" altLang="ja-JP" sz="1600">
                <a:latin typeface="+mn-ea"/>
              </a:rPr>
              <a:t>排出量（燃料種別）</a:t>
            </a:r>
            <a:r>
              <a:rPr lang="ja-JP" altLang="en-US" sz="1600">
                <a:latin typeface="+mn-ea"/>
              </a:rPr>
              <a:t>の推移</a:t>
            </a:r>
            <a:endParaRPr lang="ja-JP" altLang="ja-JP" sz="1600">
              <a:latin typeface="+mn-ea"/>
            </a:endParaRPr>
          </a:p>
        </c:rich>
      </c:tx>
      <c:overlay val="0"/>
    </c:title>
    <c:autoTitleDeleted val="0"/>
    <c:plotArea>
      <c:layout>
        <c:manualLayout>
          <c:layoutTarget val="inner"/>
          <c:xMode val="edge"/>
          <c:yMode val="edge"/>
          <c:x val="0.12037541666666668"/>
          <c:y val="0.1320487037037037"/>
          <c:w val="0.72339680555555563"/>
          <c:h val="0.66606148148148192"/>
        </c:manualLayout>
      </c:layout>
      <c:barChart>
        <c:barDir val="col"/>
        <c:grouping val="stacked"/>
        <c:varyColors val="0"/>
        <c:ser>
          <c:idx val="0"/>
          <c:order val="0"/>
          <c:tx>
            <c:strRef>
              <c:f>'12.Household (per capita)'!$W$12</c:f>
              <c:strCache>
                <c:ptCount val="1"/>
                <c:pt idx="0">
                  <c:v>石炭等</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capita)'!$AA$12:$BE$12</c:f>
              <c:numCache>
                <c:formatCode>#,##0.0_);[Red]\(#,##0.0\)</c:formatCode>
                <c:ptCount val="31"/>
                <c:pt idx="0">
                  <c:v>2.5094841602840035</c:v>
                </c:pt>
                <c:pt idx="1">
                  <c:v>2.2192863354646981</c:v>
                </c:pt>
                <c:pt idx="2">
                  <c:v>2.961854138992666</c:v>
                </c:pt>
                <c:pt idx="3">
                  <c:v>2.4606126931457561</c:v>
                </c:pt>
                <c:pt idx="4">
                  <c:v>1.7966329280478188</c:v>
                </c:pt>
                <c:pt idx="5">
                  <c:v>1.4040763602188022</c:v>
                </c:pt>
                <c:pt idx="6">
                  <c:v>2.0215125336654509</c:v>
                </c:pt>
                <c:pt idx="7">
                  <c:v>1.6489152051259979</c:v>
                </c:pt>
                <c:pt idx="8">
                  <c:v>1.0575174794409079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1B9E-43AE-A01F-ACCDAC90DFAC}"/>
            </c:ext>
          </c:extLst>
        </c:ser>
        <c:ser>
          <c:idx val="1"/>
          <c:order val="1"/>
          <c:tx>
            <c:strRef>
              <c:f>'12.Household (per capita)'!$W$13</c:f>
              <c:strCache>
                <c:ptCount val="1"/>
                <c:pt idx="0">
                  <c:v>灯油</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capita)'!$AA$13:$BE$13</c:f>
              <c:numCache>
                <c:formatCode>#,##0_);[Red]\(#,##0\)</c:formatCode>
                <c:ptCount val="31"/>
                <c:pt idx="0">
                  <c:v>213.90546890194696</c:v>
                </c:pt>
                <c:pt idx="1">
                  <c:v>211.4550009650176</c:v>
                </c:pt>
                <c:pt idx="2">
                  <c:v>225.4565849547505</c:v>
                </c:pt>
                <c:pt idx="3">
                  <c:v>237.2020661806576</c:v>
                </c:pt>
                <c:pt idx="4">
                  <c:v>230.66222307171611</c:v>
                </c:pt>
                <c:pt idx="5">
                  <c:v>245.14782844456656</c:v>
                </c:pt>
                <c:pt idx="6">
                  <c:v>258.46135332829078</c:v>
                </c:pt>
                <c:pt idx="7">
                  <c:v>240.06679924095889</c:v>
                </c:pt>
                <c:pt idx="8">
                  <c:v>236.73283509686723</c:v>
                </c:pt>
                <c:pt idx="9">
                  <c:v>246.71363075560404</c:v>
                </c:pt>
                <c:pt idx="10">
                  <c:v>270.84265536795419</c:v>
                </c:pt>
                <c:pt idx="11">
                  <c:v>248.54989743783548</c:v>
                </c:pt>
                <c:pt idx="12">
                  <c:v>264.24241958057996</c:v>
                </c:pt>
                <c:pt idx="13">
                  <c:v>230.6546567362779</c:v>
                </c:pt>
                <c:pt idx="14">
                  <c:v>245.95044843496601</c:v>
                </c:pt>
                <c:pt idx="15">
                  <c:v>260.39971589075589</c:v>
                </c:pt>
                <c:pt idx="16">
                  <c:v>230.99876535670089</c:v>
                </c:pt>
                <c:pt idx="17">
                  <c:v>221.70930956999027</c:v>
                </c:pt>
                <c:pt idx="18">
                  <c:v>203.52272396245164</c:v>
                </c:pt>
                <c:pt idx="19">
                  <c:v>203.84966453437636</c:v>
                </c:pt>
                <c:pt idx="20">
                  <c:v>218.02397235294737</c:v>
                </c:pt>
                <c:pt idx="21">
                  <c:v>214.52587293556408</c:v>
                </c:pt>
                <c:pt idx="22">
                  <c:v>209.72500283531394</c:v>
                </c:pt>
                <c:pt idx="23">
                  <c:v>198.47648484306418</c:v>
                </c:pt>
                <c:pt idx="24">
                  <c:v>186.82840593917157</c:v>
                </c:pt>
                <c:pt idx="25">
                  <c:v>175.50395980580154</c:v>
                </c:pt>
                <c:pt idx="26">
                  <c:v>180.04086420619331</c:v>
                </c:pt>
                <c:pt idx="27">
                  <c:v>193.85691349440378</c:v>
                </c:pt>
                <c:pt idx="28">
                  <c:v>160.45542260864977</c:v>
                </c:pt>
                <c:pt idx="29">
                  <c:v>159.98890373873809</c:v>
                </c:pt>
                <c:pt idx="30">
                  <c:v>167.85042865770362</c:v>
                </c:pt>
              </c:numCache>
            </c:numRef>
          </c:val>
          <c:extLst>
            <c:ext xmlns:c16="http://schemas.microsoft.com/office/drawing/2014/chart" uri="{C3380CC4-5D6E-409C-BE32-E72D297353CC}">
              <c16:uniqueId val="{00000001-1B9E-43AE-A01F-ACCDAC90DFAC}"/>
            </c:ext>
          </c:extLst>
        </c:ser>
        <c:ser>
          <c:idx val="2"/>
          <c:order val="2"/>
          <c:tx>
            <c:strRef>
              <c:f>'12.Household (per capita)'!$W$14</c:f>
              <c:strCache>
                <c:ptCount val="1"/>
                <c:pt idx="0">
                  <c:v>LPG</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capita)'!$AA$14:$BE$14</c:f>
              <c:numCache>
                <c:formatCode>#,##0_);[Red]\(#,##0\)</c:formatCode>
                <c:ptCount val="31"/>
                <c:pt idx="0">
                  <c:v>106.37036993466666</c:v>
                </c:pt>
                <c:pt idx="1">
                  <c:v>109.30570706871087</c:v>
                </c:pt>
                <c:pt idx="2">
                  <c:v>110.60489173748417</c:v>
                </c:pt>
                <c:pt idx="3">
                  <c:v>116.8857781200735</c:v>
                </c:pt>
                <c:pt idx="4">
                  <c:v>119.60632862087226</c:v>
                </c:pt>
                <c:pt idx="5">
                  <c:v>121.92002304213867</c:v>
                </c:pt>
                <c:pt idx="6">
                  <c:v>124.07519541367461</c:v>
                </c:pt>
                <c:pt idx="7">
                  <c:v>119.61332689136566</c:v>
                </c:pt>
                <c:pt idx="8">
                  <c:v>123.94840283298296</c:v>
                </c:pt>
                <c:pt idx="9">
                  <c:v>124.46348376832921</c:v>
                </c:pt>
                <c:pt idx="10">
                  <c:v>124.92935300550182</c:v>
                </c:pt>
                <c:pt idx="11">
                  <c:v>119.90509207802231</c:v>
                </c:pt>
                <c:pt idx="12">
                  <c:v>120.35777945448145</c:v>
                </c:pt>
                <c:pt idx="13">
                  <c:v>126.26858112909314</c:v>
                </c:pt>
                <c:pt idx="14">
                  <c:v>116.24626011963173</c:v>
                </c:pt>
                <c:pt idx="15">
                  <c:v>112.93544526455614</c:v>
                </c:pt>
                <c:pt idx="16">
                  <c:v>112.32779281729565</c:v>
                </c:pt>
                <c:pt idx="17">
                  <c:v>114.16883728616278</c:v>
                </c:pt>
                <c:pt idx="18">
                  <c:v>107.55242751323536</c:v>
                </c:pt>
                <c:pt idx="19">
                  <c:v>105.08940197928956</c:v>
                </c:pt>
                <c:pt idx="20">
                  <c:v>110.83354043396102</c:v>
                </c:pt>
                <c:pt idx="21">
                  <c:v>101.9164892093209</c:v>
                </c:pt>
                <c:pt idx="22">
                  <c:v>108.00184372896963</c:v>
                </c:pt>
                <c:pt idx="23">
                  <c:v>105.66157046104871</c:v>
                </c:pt>
                <c:pt idx="24" formatCode="#,##0.0_);[Red]\(#,##0.0\)">
                  <c:v>99.316716538921398</c:v>
                </c:pt>
                <c:pt idx="25" formatCode="#,##0.0_);[Red]\(#,##0.0\)">
                  <c:v>97.397555005295928</c:v>
                </c:pt>
                <c:pt idx="26" formatCode="#,##0.0_);[Red]\(#,##0.0\)">
                  <c:v>92.380406649769512</c:v>
                </c:pt>
                <c:pt idx="27" formatCode="#,##0.0_);[Red]\(#,##0.0\)">
                  <c:v>98.78853286350305</c:v>
                </c:pt>
                <c:pt idx="28" formatCode="#,##0.0_);[Red]\(#,##0.0\)">
                  <c:v>88.779601873625012</c:v>
                </c:pt>
                <c:pt idx="29" formatCode="#,##0.0_);[Red]\(#,##0.0\)">
                  <c:v>97.181727147158639</c:v>
                </c:pt>
                <c:pt idx="30" formatCode="#,##0.0_);[Red]\(#,##0.0\)">
                  <c:v>97.755923316649756</c:v>
                </c:pt>
              </c:numCache>
            </c:numRef>
          </c:val>
          <c:extLst>
            <c:ext xmlns:c16="http://schemas.microsoft.com/office/drawing/2014/chart" uri="{C3380CC4-5D6E-409C-BE32-E72D297353CC}">
              <c16:uniqueId val="{00000002-1B9E-43AE-A01F-ACCDAC90DFAC}"/>
            </c:ext>
          </c:extLst>
        </c:ser>
        <c:ser>
          <c:idx val="3"/>
          <c:order val="3"/>
          <c:tx>
            <c:strRef>
              <c:f>'12.Household (per capita)'!$W$15</c:f>
              <c:strCache>
                <c:ptCount val="1"/>
                <c:pt idx="0">
                  <c:v>都市ガス</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capita)'!$AA$15:$BE$15</c:f>
              <c:numCache>
                <c:formatCode>#,##0_);[Red]\(#,##0\)</c:formatCode>
                <c:ptCount val="31"/>
                <c:pt idx="0">
                  <c:v>147.78094949102078</c:v>
                </c:pt>
                <c:pt idx="1">
                  <c:v>154.86734289713604</c:v>
                </c:pt>
                <c:pt idx="2">
                  <c:v>160.45127565920251</c:v>
                </c:pt>
                <c:pt idx="3">
                  <c:v>168.85814255947261</c:v>
                </c:pt>
                <c:pt idx="4">
                  <c:v>157.52179755609498</c:v>
                </c:pt>
                <c:pt idx="5">
                  <c:v>168.89549857420857</c:v>
                </c:pt>
                <c:pt idx="6">
                  <c:v>170.66935160567974</c:v>
                </c:pt>
                <c:pt idx="7">
                  <c:v>167.61667805016432</c:v>
                </c:pt>
                <c:pt idx="8">
                  <c:v>166.24581241811379</c:v>
                </c:pt>
                <c:pt idx="9">
                  <c:v>170.31226110943575</c:v>
                </c:pt>
                <c:pt idx="10">
                  <c:v>173.27012646307304</c:v>
                </c:pt>
                <c:pt idx="11">
                  <c:v>169.99371872857063</c:v>
                </c:pt>
                <c:pt idx="12">
                  <c:v>174.95060019024208</c:v>
                </c:pt>
                <c:pt idx="13">
                  <c:v>174.9330916059306</c:v>
                </c:pt>
                <c:pt idx="14">
                  <c:v>169.98895848506891</c:v>
                </c:pt>
                <c:pt idx="15">
                  <c:v>177.62813599330488</c:v>
                </c:pt>
                <c:pt idx="16">
                  <c:v>173.6597848520795</c:v>
                </c:pt>
                <c:pt idx="17">
                  <c:v>174.95813774733119</c:v>
                </c:pt>
                <c:pt idx="18">
                  <c:v>170.67223705090399</c:v>
                </c:pt>
                <c:pt idx="19">
                  <c:v>170.24502184549954</c:v>
                </c:pt>
                <c:pt idx="20">
                  <c:v>172.61265592525723</c:v>
                </c:pt>
                <c:pt idx="21">
                  <c:v>172.79222784710976</c:v>
                </c:pt>
                <c:pt idx="22">
                  <c:v>173.10420664859109</c:v>
                </c:pt>
                <c:pt idx="23">
                  <c:v>169.27403043793922</c:v>
                </c:pt>
                <c:pt idx="24">
                  <c:v>169.80469668119221</c:v>
                </c:pt>
                <c:pt idx="25">
                  <c:v>162.92696123314124</c:v>
                </c:pt>
                <c:pt idx="26">
                  <c:v>166.48619079843749</c:v>
                </c:pt>
                <c:pt idx="27">
                  <c:v>175.0502408111729</c:v>
                </c:pt>
                <c:pt idx="28">
                  <c:v>163.25305966674557</c:v>
                </c:pt>
                <c:pt idx="29">
                  <c:v>165.76679175851507</c:v>
                </c:pt>
                <c:pt idx="30">
                  <c:v>176.79354068593017</c:v>
                </c:pt>
              </c:numCache>
            </c:numRef>
          </c:val>
          <c:extLst>
            <c:ext xmlns:c16="http://schemas.microsoft.com/office/drawing/2014/chart" uri="{C3380CC4-5D6E-409C-BE32-E72D297353CC}">
              <c16:uniqueId val="{00000003-1B9E-43AE-A01F-ACCDAC90DFAC}"/>
            </c:ext>
          </c:extLst>
        </c:ser>
        <c:ser>
          <c:idx val="4"/>
          <c:order val="4"/>
          <c:tx>
            <c:strRef>
              <c:f>'12.Household (per capita)'!$W$16</c:f>
              <c:strCache>
                <c:ptCount val="1"/>
                <c:pt idx="0">
                  <c:v>電力</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capita)'!$AA$16:$BE$16</c:f>
              <c:numCache>
                <c:formatCode>#,##0_);[Red]\(#,##0\)</c:formatCode>
                <c:ptCount val="31"/>
                <c:pt idx="0">
                  <c:v>569.99297990114087</c:v>
                </c:pt>
                <c:pt idx="1">
                  <c:v>585.72937871402928</c:v>
                </c:pt>
                <c:pt idx="2">
                  <c:v>609.12018006458425</c:v>
                </c:pt>
                <c:pt idx="3">
                  <c:v>584.49921736577437</c:v>
                </c:pt>
                <c:pt idx="4">
                  <c:v>675.11500818573677</c:v>
                </c:pt>
                <c:pt idx="5">
                  <c:v>659.15391335511038</c:v>
                </c:pt>
                <c:pt idx="6">
                  <c:v>645.75141419554211</c:v>
                </c:pt>
                <c:pt idx="7">
                  <c:v>623.51433511440075</c:v>
                </c:pt>
                <c:pt idx="8">
                  <c:v>612.3570679683063</c:v>
                </c:pt>
                <c:pt idx="9">
                  <c:v>660.2862987037015</c:v>
                </c:pt>
                <c:pt idx="10">
                  <c:v>657.86169628069706</c:v>
                </c:pt>
                <c:pt idx="11">
                  <c:v>658.79110490637652</c:v>
                </c:pt>
                <c:pt idx="12">
                  <c:v>721.54451563174052</c:v>
                </c:pt>
                <c:pt idx="13">
                  <c:v>766.46856950877657</c:v>
                </c:pt>
                <c:pt idx="14">
                  <c:v>752.02518236964738</c:v>
                </c:pt>
                <c:pt idx="15">
                  <c:v>783.1026239360757</c:v>
                </c:pt>
                <c:pt idx="16">
                  <c:v>748.6118498031758</c:v>
                </c:pt>
                <c:pt idx="17">
                  <c:v>837.38935358515027</c:v>
                </c:pt>
                <c:pt idx="18">
                  <c:v>827.91654420066936</c:v>
                </c:pt>
                <c:pt idx="19">
                  <c:v>782.41719085582508</c:v>
                </c:pt>
                <c:pt idx="20">
                  <c:v>891.23552324409036</c:v>
                </c:pt>
                <c:pt idx="21">
                  <c:v>1022.4929064819912</c:v>
                </c:pt>
                <c:pt idx="22">
                  <c:v>1165.9343863004472</c:v>
                </c:pt>
                <c:pt idx="23">
                  <c:v>1155.2910445694324</c:v>
                </c:pt>
                <c:pt idx="24">
                  <c:v>1064.0102306977844</c:v>
                </c:pt>
                <c:pt idx="25">
                  <c:v>1032.8103841036504</c:v>
                </c:pt>
                <c:pt idx="26">
                  <c:v>1016.2565711447007</c:v>
                </c:pt>
                <c:pt idx="27">
                  <c:v>1004.4010402101133</c:v>
                </c:pt>
                <c:pt idx="28">
                  <c:v>898.56509277276564</c:v>
                </c:pt>
                <c:pt idx="29">
                  <c:v>839.59756623670091</c:v>
                </c:pt>
                <c:pt idx="30">
                  <c:v>877.06373201558949</c:v>
                </c:pt>
              </c:numCache>
            </c:numRef>
          </c:val>
          <c:extLst>
            <c:ext xmlns:c16="http://schemas.microsoft.com/office/drawing/2014/chart" uri="{C3380CC4-5D6E-409C-BE32-E72D297353CC}">
              <c16:uniqueId val="{00000004-1B9E-43AE-A01F-ACCDAC90DFAC}"/>
            </c:ext>
          </c:extLst>
        </c:ser>
        <c:ser>
          <c:idx val="5"/>
          <c:order val="5"/>
          <c:tx>
            <c:strRef>
              <c:f>'12.Household (per capita)'!$W$17</c:f>
              <c:strCache>
                <c:ptCount val="1"/>
                <c:pt idx="0">
                  <c:v>熱</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capita)'!$AA$17:$BE$17</c:f>
              <c:numCache>
                <c:formatCode>#,##0.00_);[Red]\(#,##0.00\)</c:formatCode>
                <c:ptCount val="31"/>
                <c:pt idx="0">
                  <c:v>0.88555979639049542</c:v>
                </c:pt>
                <c:pt idx="1">
                  <c:v>0.79256513609888923</c:v>
                </c:pt>
                <c:pt idx="2">
                  <c:v>0.81224656370977011</c:v>
                </c:pt>
                <c:pt idx="3">
                  <c:v>0.77297965396919588</c:v>
                </c:pt>
                <c:pt idx="4">
                  <c:v>0.72707420661173927</c:v>
                </c:pt>
                <c:pt idx="5">
                  <c:v>0.69571949607838468</c:v>
                </c:pt>
                <c:pt idx="6">
                  <c:v>0.66424233630422191</c:v>
                </c:pt>
                <c:pt idx="7">
                  <c:v>0.6111619738744497</c:v>
                </c:pt>
                <c:pt idx="8">
                  <c:v>0.59454468919193404</c:v>
                </c:pt>
                <c:pt idx="9">
                  <c:v>0.60792997057459397</c:v>
                </c:pt>
                <c:pt idx="10">
                  <c:v>0.59067798650982317</c:v>
                </c:pt>
                <c:pt idx="11">
                  <c:v>0.55443221389665953</c:v>
                </c:pt>
                <c:pt idx="12">
                  <c:v>0.57888545276975067</c:v>
                </c:pt>
                <c:pt idx="13">
                  <c:v>0.58954307701373632</c:v>
                </c:pt>
                <c:pt idx="14">
                  <c:v>0.56991012366949956</c:v>
                </c:pt>
                <c:pt idx="15">
                  <c:v>0.61216367664685267</c:v>
                </c:pt>
                <c:pt idx="16">
                  <c:v>0.57909325573264936</c:v>
                </c:pt>
                <c:pt idx="17">
                  <c:v>0.62108519012262153</c:v>
                </c:pt>
                <c:pt idx="18">
                  <c:v>0.59563952144411458</c:v>
                </c:pt>
                <c:pt idx="19">
                  <c:v>0.56287135139651767</c:v>
                </c:pt>
                <c:pt idx="20">
                  <c:v>0.56260471899184139</c:v>
                </c:pt>
                <c:pt idx="21">
                  <c:v>0.58008752404756736</c:v>
                </c:pt>
                <c:pt idx="22">
                  <c:v>0.58064451133509443</c:v>
                </c:pt>
                <c:pt idx="23">
                  <c:v>0.56623381616204838</c:v>
                </c:pt>
                <c:pt idx="24">
                  <c:v>0.52555023631693687</c:v>
                </c:pt>
                <c:pt idx="25">
                  <c:v>0.50362261081734128</c:v>
                </c:pt>
                <c:pt idx="26">
                  <c:v>0.50712793272577605</c:v>
                </c:pt>
                <c:pt idx="27">
                  <c:v>0.50547395763573699</c:v>
                </c:pt>
                <c:pt idx="28">
                  <c:v>0.46163081896845137</c:v>
                </c:pt>
                <c:pt idx="29">
                  <c:v>0.42800916199943767</c:v>
                </c:pt>
                <c:pt idx="30">
                  <c:v>0.42830715561916155</c:v>
                </c:pt>
              </c:numCache>
            </c:numRef>
          </c:val>
          <c:extLst>
            <c:ext xmlns:c16="http://schemas.microsoft.com/office/drawing/2014/chart" uri="{C3380CC4-5D6E-409C-BE32-E72D297353CC}">
              <c16:uniqueId val="{00000005-1B9E-43AE-A01F-ACCDAC90DFAC}"/>
            </c:ext>
          </c:extLst>
        </c:ser>
        <c:ser>
          <c:idx val="6"/>
          <c:order val="6"/>
          <c:tx>
            <c:strRef>
              <c:f>'12.Household (per capita)'!$W$18</c:f>
              <c:strCache>
                <c:ptCount val="1"/>
                <c:pt idx="0">
                  <c:v>ガソリン</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capita)'!$AA$18:$BE$18</c:f>
              <c:numCache>
                <c:formatCode>#,##0_);[Red]\(#,##0\)</c:formatCode>
                <c:ptCount val="31"/>
                <c:pt idx="0">
                  <c:v>345.09053474625057</c:v>
                </c:pt>
                <c:pt idx="1">
                  <c:v>337.44601457111969</c:v>
                </c:pt>
                <c:pt idx="2">
                  <c:v>383.76647859070914</c:v>
                </c:pt>
                <c:pt idx="3">
                  <c:v>403.81141402605749</c:v>
                </c:pt>
                <c:pt idx="4">
                  <c:v>437.68063058388168</c:v>
                </c:pt>
                <c:pt idx="5">
                  <c:v>435.33435567851063</c:v>
                </c:pt>
                <c:pt idx="6">
                  <c:v>469.18740126514672</c:v>
                </c:pt>
                <c:pt idx="7">
                  <c:v>431.55339700955238</c:v>
                </c:pt>
                <c:pt idx="8">
                  <c:v>464.8930231753605</c:v>
                </c:pt>
                <c:pt idx="9">
                  <c:v>495.40057093586353</c:v>
                </c:pt>
                <c:pt idx="10">
                  <c:v>518.65255832092953</c:v>
                </c:pt>
                <c:pt idx="11">
                  <c:v>517.23572291971072</c:v>
                </c:pt>
                <c:pt idx="12">
                  <c:v>535.36514974049817</c:v>
                </c:pt>
                <c:pt idx="13">
                  <c:v>553.16066253405825</c:v>
                </c:pt>
                <c:pt idx="14">
                  <c:v>546.89696943417198</c:v>
                </c:pt>
                <c:pt idx="15">
                  <c:v>540.69445887728693</c:v>
                </c:pt>
                <c:pt idx="16">
                  <c:v>536.40466558837977</c:v>
                </c:pt>
                <c:pt idx="17">
                  <c:v>533.16021785613373</c:v>
                </c:pt>
                <c:pt idx="18">
                  <c:v>541.2164748731102</c:v>
                </c:pt>
                <c:pt idx="19">
                  <c:v>517.04994238496965</c:v>
                </c:pt>
                <c:pt idx="20">
                  <c:v>516.11403424763284</c:v>
                </c:pt>
                <c:pt idx="21">
                  <c:v>502.08891896759883</c:v>
                </c:pt>
                <c:pt idx="22">
                  <c:v>516.2865903024333</c:v>
                </c:pt>
                <c:pt idx="23">
                  <c:v>497.02338107374027</c:v>
                </c:pt>
                <c:pt idx="24">
                  <c:v>466.82609970579756</c:v>
                </c:pt>
                <c:pt idx="25">
                  <c:v>468.05638548487491</c:v>
                </c:pt>
                <c:pt idx="26">
                  <c:v>448.76792855240433</c:v>
                </c:pt>
                <c:pt idx="27">
                  <c:v>457.86375692042293</c:v>
                </c:pt>
                <c:pt idx="28">
                  <c:v>469.12496046729348</c:v>
                </c:pt>
                <c:pt idx="29">
                  <c:v>464.56063924948495</c:v>
                </c:pt>
                <c:pt idx="30">
                  <c:v>397.46901819544138</c:v>
                </c:pt>
              </c:numCache>
            </c:numRef>
          </c:val>
          <c:extLst>
            <c:ext xmlns:c16="http://schemas.microsoft.com/office/drawing/2014/chart" uri="{C3380CC4-5D6E-409C-BE32-E72D297353CC}">
              <c16:uniqueId val="{00000006-1B9E-43AE-A01F-ACCDAC90DFAC}"/>
            </c:ext>
          </c:extLst>
        </c:ser>
        <c:ser>
          <c:idx val="7"/>
          <c:order val="7"/>
          <c:tx>
            <c:strRef>
              <c:f>'12.Household (per capita)'!$W$19</c:f>
              <c:strCache>
                <c:ptCount val="1"/>
                <c:pt idx="0">
                  <c:v>軽油</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capita)'!$AA$19:$BE$19</c:f>
              <c:numCache>
                <c:formatCode>#,##0.0_);[Red]\(#,##0.0\)</c:formatCode>
                <c:ptCount val="31"/>
                <c:pt idx="0">
                  <c:v>55.389185997449651</c:v>
                </c:pt>
                <c:pt idx="1">
                  <c:v>60.260141954498259</c:v>
                </c:pt>
                <c:pt idx="2">
                  <c:v>73.921965506142186</c:v>
                </c:pt>
                <c:pt idx="3">
                  <c:v>85.624418711503679</c:v>
                </c:pt>
                <c:pt idx="4" formatCode="#,##0_);[Red]\(#,##0\)">
                  <c:v>101.27135782224913</c:v>
                </c:pt>
                <c:pt idx="5" formatCode="#,##0_);[Red]\(#,##0\)">
                  <c:v>104.65592424296399</c:v>
                </c:pt>
                <c:pt idx="6" formatCode="#,##0_);[Red]\(#,##0\)">
                  <c:v>113.51484279991534</c:v>
                </c:pt>
                <c:pt idx="7" formatCode="#,##0_);[Red]\(#,##0\)">
                  <c:v>100.52718336222061</c:v>
                </c:pt>
                <c:pt idx="8" formatCode="#,##0_);[Red]\(#,##0\)">
                  <c:v>102.18900487000555</c:v>
                </c:pt>
                <c:pt idx="9" formatCode="#,##0_);[Red]\(#,##0\)">
                  <c:v>101.34496499228945</c:v>
                </c:pt>
                <c:pt idx="10">
                  <c:v>93.658205475556628</c:v>
                </c:pt>
                <c:pt idx="11">
                  <c:v>87.20275605521546</c:v>
                </c:pt>
                <c:pt idx="12">
                  <c:v>78.164119808301677</c:v>
                </c:pt>
                <c:pt idx="13">
                  <c:v>70.964954818205229</c:v>
                </c:pt>
                <c:pt idx="14">
                  <c:v>65.215364832173506</c:v>
                </c:pt>
                <c:pt idx="15">
                  <c:v>56.226794407771486</c:v>
                </c:pt>
                <c:pt idx="16">
                  <c:v>45.028242335784036</c:v>
                </c:pt>
                <c:pt idx="17">
                  <c:v>37.598662761209049</c:v>
                </c:pt>
                <c:pt idx="18">
                  <c:v>31.727079174941437</c:v>
                </c:pt>
                <c:pt idx="19">
                  <c:v>24.625978530344049</c:v>
                </c:pt>
                <c:pt idx="20">
                  <c:v>22.674568963147792</c:v>
                </c:pt>
                <c:pt idx="21">
                  <c:v>21.508934622860792</c:v>
                </c:pt>
                <c:pt idx="22">
                  <c:v>20.210932549737269</c:v>
                </c:pt>
                <c:pt idx="23">
                  <c:v>20.36291399078058</c:v>
                </c:pt>
                <c:pt idx="24">
                  <c:v>19.369713533019656</c:v>
                </c:pt>
                <c:pt idx="25">
                  <c:v>20.495732384388273</c:v>
                </c:pt>
                <c:pt idx="26">
                  <c:v>19.848327524601928</c:v>
                </c:pt>
                <c:pt idx="27">
                  <c:v>21.208334915076296</c:v>
                </c:pt>
                <c:pt idx="28">
                  <c:v>22.984605552749219</c:v>
                </c:pt>
                <c:pt idx="29">
                  <c:v>24.602599102335457</c:v>
                </c:pt>
                <c:pt idx="30">
                  <c:v>19.923751887250596</c:v>
                </c:pt>
              </c:numCache>
            </c:numRef>
          </c:val>
          <c:extLst>
            <c:ext xmlns:c16="http://schemas.microsoft.com/office/drawing/2014/chart" uri="{C3380CC4-5D6E-409C-BE32-E72D297353CC}">
              <c16:uniqueId val="{00000007-1B9E-43AE-A01F-ACCDAC90DFAC}"/>
            </c:ext>
          </c:extLst>
        </c:ser>
        <c:ser>
          <c:idx val="8"/>
          <c:order val="8"/>
          <c:tx>
            <c:strRef>
              <c:f>'12.Household (per capita)'!$W$20</c:f>
              <c:strCache>
                <c:ptCount val="1"/>
                <c:pt idx="0">
                  <c:v>ごみ処理</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capita)'!$AA$20:$BE$20</c:f>
              <c:numCache>
                <c:formatCode>#,##0.0_);[Red]\(#,##0.0\)</c:formatCode>
                <c:ptCount val="31"/>
                <c:pt idx="0">
                  <c:v>91.506132510978091</c:v>
                </c:pt>
                <c:pt idx="1">
                  <c:v>93.367545011259594</c:v>
                </c:pt>
                <c:pt idx="2">
                  <c:v>94.44994143015964</c:v>
                </c:pt>
                <c:pt idx="3">
                  <c:v>94.437481853870537</c:v>
                </c:pt>
                <c:pt idx="4">
                  <c:v>97.975973752438534</c:v>
                </c:pt>
                <c:pt idx="5">
                  <c:v>100.01878310919034</c:v>
                </c:pt>
                <c:pt idx="6">
                  <c:v>103.15553087961469</c:v>
                </c:pt>
                <c:pt idx="7">
                  <c:v>105.26293431884281</c:v>
                </c:pt>
                <c:pt idx="8">
                  <c:v>105.8690873332914</c:v>
                </c:pt>
                <c:pt idx="9">
                  <c:v>108.38834715581142</c:v>
                </c:pt>
                <c:pt idx="10">
                  <c:v>112.22135523706731</c:v>
                </c:pt>
                <c:pt idx="11" formatCode="#,##0_);[Red]\(#,##0\)">
                  <c:v>114.19962869828375</c:v>
                </c:pt>
                <c:pt idx="12" formatCode="#,##0_);[Red]\(#,##0\)">
                  <c:v>116.36863389195835</c:v>
                </c:pt>
                <c:pt idx="13" formatCode="#,##0_);[Red]\(#,##0\)">
                  <c:v>117.7317366340188</c:v>
                </c:pt>
                <c:pt idx="14">
                  <c:v>111.91058325561579</c:v>
                </c:pt>
                <c:pt idx="15">
                  <c:v>103.63544190866558</c:v>
                </c:pt>
                <c:pt idx="16">
                  <c:v>94.577701258597997</c:v>
                </c:pt>
                <c:pt idx="17">
                  <c:v>92.326737697918034</c:v>
                </c:pt>
                <c:pt idx="18">
                  <c:v>90.113637468157549</c:v>
                </c:pt>
                <c:pt idx="19">
                  <c:v>75.143506396040081</c:v>
                </c:pt>
                <c:pt idx="20">
                  <c:v>72.888570640817278</c:v>
                </c:pt>
                <c:pt idx="21">
                  <c:v>79.786229496805689</c:v>
                </c:pt>
                <c:pt idx="22">
                  <c:v>81.526058788761503</c:v>
                </c:pt>
                <c:pt idx="23">
                  <c:v>76.351569502580801</c:v>
                </c:pt>
                <c:pt idx="24">
                  <c:v>67.992511671785095</c:v>
                </c:pt>
                <c:pt idx="25">
                  <c:v>66.33323657737148</c:v>
                </c:pt>
                <c:pt idx="26">
                  <c:v>66.408699091055681</c:v>
                </c:pt>
                <c:pt idx="27">
                  <c:v>69.117046296695321</c:v>
                </c:pt>
                <c:pt idx="28">
                  <c:v>69.58834278251733</c:v>
                </c:pt>
                <c:pt idx="29">
                  <c:v>73.047949853477121</c:v>
                </c:pt>
                <c:pt idx="30">
                  <c:v>70.037069209101503</c:v>
                </c:pt>
              </c:numCache>
            </c:numRef>
          </c:val>
          <c:extLst>
            <c:ext xmlns:c16="http://schemas.microsoft.com/office/drawing/2014/chart" uri="{C3380CC4-5D6E-409C-BE32-E72D297353CC}">
              <c16:uniqueId val="{00000008-1B9E-43AE-A01F-ACCDAC90DFAC}"/>
            </c:ext>
          </c:extLst>
        </c:ser>
        <c:ser>
          <c:idx val="9"/>
          <c:order val="9"/>
          <c:tx>
            <c:strRef>
              <c:f>'12.Household (per capita)'!$W$21</c:f>
              <c:strCache>
                <c:ptCount val="1"/>
                <c:pt idx="0">
                  <c:v>水道</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capita)'!$AA$21:$BE$21</c:f>
              <c:numCache>
                <c:formatCode>#,##0.0_);[Red]\(#,##0.0\)</c:formatCode>
                <c:ptCount val="31"/>
                <c:pt idx="0">
                  <c:v>17.187971134940277</c:v>
                </c:pt>
                <c:pt idx="1">
                  <c:v>21.469661224083158</c:v>
                </c:pt>
                <c:pt idx="2">
                  <c:v>25.970082742723267</c:v>
                </c:pt>
                <c:pt idx="3">
                  <c:v>27.917758916184585</c:v>
                </c:pt>
                <c:pt idx="4">
                  <c:v>35.139329743286766</c:v>
                </c:pt>
                <c:pt idx="5">
                  <c:v>37.064648823393718</c:v>
                </c:pt>
                <c:pt idx="6">
                  <c:v>34.856812786447755</c:v>
                </c:pt>
                <c:pt idx="7">
                  <c:v>32.059603857972967</c:v>
                </c:pt>
                <c:pt idx="8">
                  <c:v>29.725367894150178</c:v>
                </c:pt>
                <c:pt idx="9">
                  <c:v>28.728855622575459</c:v>
                </c:pt>
                <c:pt idx="10">
                  <c:v>27.740953625197086</c:v>
                </c:pt>
                <c:pt idx="11">
                  <c:v>26.283838601119388</c:v>
                </c:pt>
                <c:pt idx="12">
                  <c:v>27.05142934884735</c:v>
                </c:pt>
                <c:pt idx="13">
                  <c:v>27.246560853186946</c:v>
                </c:pt>
                <c:pt idx="14">
                  <c:v>26.145881904833484</c:v>
                </c:pt>
                <c:pt idx="15">
                  <c:v>25.224331731874781</c:v>
                </c:pt>
                <c:pt idx="16">
                  <c:v>24.592551163955957</c:v>
                </c:pt>
                <c:pt idx="17">
                  <c:v>27.472032956071288</c:v>
                </c:pt>
                <c:pt idx="18">
                  <c:v>32.364681784361451</c:v>
                </c:pt>
                <c:pt idx="19">
                  <c:v>35.04371972278858</c:v>
                </c:pt>
                <c:pt idx="20">
                  <c:v>34.839021462944544</c:v>
                </c:pt>
                <c:pt idx="21">
                  <c:v>38.048800509566014</c:v>
                </c:pt>
                <c:pt idx="22">
                  <c:v>50.335833003877937</c:v>
                </c:pt>
                <c:pt idx="23">
                  <c:v>43.897996076013285</c:v>
                </c:pt>
                <c:pt idx="24">
                  <c:v>44.345218070933818</c:v>
                </c:pt>
                <c:pt idx="25">
                  <c:v>38.653737840108427</c:v>
                </c:pt>
                <c:pt idx="26">
                  <c:v>35.523401128152116</c:v>
                </c:pt>
                <c:pt idx="27">
                  <c:v>36.550127976276599</c:v>
                </c:pt>
                <c:pt idx="28">
                  <c:v>38.320234718692184</c:v>
                </c:pt>
                <c:pt idx="29">
                  <c:v>36.157150793048835</c:v>
                </c:pt>
                <c:pt idx="30">
                  <c:v>33.518376407044663</c:v>
                </c:pt>
              </c:numCache>
            </c:numRef>
          </c:val>
          <c:extLst>
            <c:ext xmlns:c16="http://schemas.microsoft.com/office/drawing/2014/chart" uri="{C3380CC4-5D6E-409C-BE32-E72D297353CC}">
              <c16:uniqueId val="{00000009-1B9E-43AE-A01F-ACCDAC90DFAC}"/>
            </c:ext>
          </c:extLst>
        </c:ser>
        <c:dLbls>
          <c:showLegendKey val="0"/>
          <c:showVal val="0"/>
          <c:showCatName val="0"/>
          <c:showSerName val="0"/>
          <c:showPercent val="0"/>
          <c:showBubbleSize val="0"/>
        </c:dLbls>
        <c:gapWidth val="40"/>
        <c:overlap val="100"/>
        <c:axId val="180300416"/>
        <c:axId val="180318592"/>
      </c:barChart>
      <c:lineChart>
        <c:grouping val="standard"/>
        <c:varyColors val="0"/>
        <c:ser>
          <c:idx val="10"/>
          <c:order val="10"/>
          <c:tx>
            <c:strRef>
              <c:f>'12.Household (per capita)'!$V$11</c:f>
              <c:strCache>
                <c:ptCount val="1"/>
                <c:pt idx="0">
                  <c:v>合計</c:v>
                </c:pt>
              </c:strCache>
            </c:strRef>
          </c:tx>
          <c:spPr>
            <a:ln>
              <a:noFill/>
            </a:ln>
          </c:spPr>
          <c:marker>
            <c:symbol val="none"/>
          </c:marker>
          <c:dLbls>
            <c:dLbl>
              <c:idx val="18"/>
              <c:layout>
                <c:manualLayout>
                  <c:x val="-2.4874946187282167E-2"/>
                  <c:y val="-4.2935558981053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9E-43AE-A01F-ACCDAC90DFAC}"/>
                </c:ext>
              </c:extLst>
            </c:dLbl>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capita)'!$AA$11:$BE$11</c:f>
              <c:numCache>
                <c:formatCode>#,##0_);[Red]\(#,##0\)</c:formatCode>
                <c:ptCount val="31"/>
                <c:pt idx="0">
                  <c:v>1550.6186365750682</c:v>
                </c:pt>
                <c:pt idx="1">
                  <c:v>1576.9126438774181</c:v>
                </c:pt>
                <c:pt idx="2">
                  <c:v>1687.515501388458</c:v>
                </c:pt>
                <c:pt idx="3">
                  <c:v>1722.4698700807096</c:v>
                </c:pt>
                <c:pt idx="4">
                  <c:v>1857.4963564709356</c:v>
                </c:pt>
                <c:pt idx="5">
                  <c:v>1874.2907711263802</c:v>
                </c:pt>
                <c:pt idx="6">
                  <c:v>1922.3576571442813</c:v>
                </c:pt>
                <c:pt idx="7">
                  <c:v>1822.4743350244787</c:v>
                </c:pt>
                <c:pt idx="8">
                  <c:v>1843.6126637577108</c:v>
                </c:pt>
                <c:pt idx="9">
                  <c:v>1936.2463430141852</c:v>
                </c:pt>
                <c:pt idx="10">
                  <c:v>1979.7675817624863</c:v>
                </c:pt>
                <c:pt idx="11">
                  <c:v>1942.716191639031</c:v>
                </c:pt>
                <c:pt idx="12">
                  <c:v>2038.6235330994191</c:v>
                </c:pt>
                <c:pt idx="13">
                  <c:v>2068.0183568965608</c:v>
                </c:pt>
                <c:pt idx="14">
                  <c:v>2034.9495589597782</c:v>
                </c:pt>
                <c:pt idx="15">
                  <c:v>2060.4591116869378</c:v>
                </c:pt>
                <c:pt idx="16">
                  <c:v>1966.7804464317019</c:v>
                </c:pt>
                <c:pt idx="17">
                  <c:v>2039.404374650089</c:v>
                </c:pt>
                <c:pt idx="18">
                  <c:v>2005.6814455492752</c:v>
                </c:pt>
                <c:pt idx="19">
                  <c:v>1914.0272976005294</c:v>
                </c:pt>
                <c:pt idx="20">
                  <c:v>2039.7844919897905</c:v>
                </c:pt>
                <c:pt idx="21">
                  <c:v>2153.7404675948646</c:v>
                </c:pt>
                <c:pt idx="22">
                  <c:v>2325.7054986694666</c:v>
                </c:pt>
                <c:pt idx="23">
                  <c:v>2266.9052247707618</c:v>
                </c:pt>
                <c:pt idx="24">
                  <c:v>2119.0191430749228</c:v>
                </c:pt>
                <c:pt idx="25">
                  <c:v>2062.6815750454493</c:v>
                </c:pt>
                <c:pt idx="26">
                  <c:v>2026.2195170280409</c:v>
                </c:pt>
                <c:pt idx="27">
                  <c:v>2057.3414674452997</c:v>
                </c:pt>
                <c:pt idx="28">
                  <c:v>1911.5329512620067</c:v>
                </c:pt>
                <c:pt idx="29">
                  <c:v>1861.3313370414585</c:v>
                </c:pt>
                <c:pt idx="30">
                  <c:v>1840.8401475303301</c:v>
                </c:pt>
              </c:numCache>
            </c:numRef>
          </c:val>
          <c:smooth val="0"/>
          <c:extLst>
            <c:ext xmlns:c16="http://schemas.microsoft.com/office/drawing/2014/chart" uri="{C3380CC4-5D6E-409C-BE32-E72D297353CC}">
              <c16:uniqueId val="{0000000B-1B9E-43AE-A01F-ACCDAC90DFAC}"/>
            </c:ext>
          </c:extLst>
        </c:ser>
        <c:dLbls>
          <c:showLegendKey val="0"/>
          <c:showVal val="0"/>
          <c:showCatName val="0"/>
          <c:showSerName val="0"/>
          <c:showPercent val="0"/>
          <c:showBubbleSize val="0"/>
        </c:dLbls>
        <c:marker val="1"/>
        <c:smooth val="0"/>
        <c:axId val="180300416"/>
        <c:axId val="180318592"/>
      </c:lineChart>
      <c:catAx>
        <c:axId val="18030041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80318592"/>
        <c:crosses val="autoZero"/>
        <c:auto val="1"/>
        <c:lblAlgn val="ctr"/>
        <c:lblOffset val="100"/>
        <c:tickLblSkip val="1"/>
        <c:noMultiLvlLbl val="0"/>
      </c:catAx>
      <c:valAx>
        <c:axId val="180318592"/>
        <c:scaling>
          <c:orientation val="minMax"/>
        </c:scaling>
        <c:delete val="0"/>
        <c:axPos val="l"/>
        <c:numFmt formatCode="#,##0_);[Red]\(#,##0\)" sourceLinked="0"/>
        <c:majorTickMark val="out"/>
        <c:minorTickMark val="none"/>
        <c:tickLblPos val="nextTo"/>
        <c:spPr>
          <a:ln>
            <a:solidFill>
              <a:sysClr val="windowText" lastClr="000000"/>
            </a:solidFill>
          </a:ln>
        </c:spPr>
        <c:txPr>
          <a:bodyPr/>
          <a:lstStyle/>
          <a:p>
            <a:pPr>
              <a:defRPr sz="1200"/>
            </a:pPr>
            <a:endParaRPr lang="ja-JP"/>
          </a:p>
        </c:txPr>
        <c:crossAx val="180300416"/>
        <c:crosses val="autoZero"/>
        <c:crossBetween val="between"/>
      </c:valAx>
    </c:plotArea>
    <c:legend>
      <c:legendPos val="r"/>
      <c:legendEntry>
        <c:idx val="10"/>
        <c:delete val="1"/>
      </c:legendEntry>
      <c:overlay val="0"/>
      <c:txPr>
        <a:bodyPr/>
        <a:lstStyle/>
        <a:p>
          <a:pPr>
            <a:defRPr sz="1100"/>
          </a:pPr>
          <a:endParaRPr lang="ja-JP"/>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日本語用のフォントを使用)"/>
              </a:defRPr>
            </a:pPr>
            <a:r>
              <a:rPr lang="en-US" altLang="ja-JP" sz="1600" baseline="0">
                <a:latin typeface="+mn-ea"/>
              </a:rPr>
              <a:t>2020</a:t>
            </a:r>
            <a:r>
              <a:rPr lang="ja-JP" altLang="en-US" sz="1600" baseline="0">
                <a:latin typeface="+mn-ea"/>
              </a:rPr>
              <a:t>年度の家庭からの</a:t>
            </a:r>
            <a:r>
              <a:rPr lang="en-US" altLang="ja-JP" sz="1600" baseline="0">
                <a:latin typeface="+mn-ea"/>
              </a:rPr>
              <a:t>CO</a:t>
            </a:r>
            <a:r>
              <a:rPr lang="en-US" altLang="ja-JP" sz="1600" baseline="-25000">
                <a:latin typeface="+mn-ea"/>
              </a:rPr>
              <a:t>2</a:t>
            </a:r>
            <a:r>
              <a:rPr lang="ja-JP" altLang="en-US" sz="1600" baseline="0">
                <a:latin typeface="+mn-ea"/>
              </a:rPr>
              <a:t>排出量</a:t>
            </a:r>
            <a:endParaRPr lang="en-US" altLang="ja-JP" sz="1600" baseline="0">
              <a:latin typeface="+mn-ea"/>
            </a:endParaRPr>
          </a:p>
          <a:p>
            <a:pPr>
              <a:defRPr sz="1600" baseline="0">
                <a:latin typeface="(日本語用のフォントを使用)"/>
              </a:defRPr>
            </a:pPr>
            <a:r>
              <a:rPr lang="ja-JP" altLang="en-US" sz="1600" baseline="0">
                <a:latin typeface="+mn-ea"/>
              </a:rPr>
              <a:t>（用途別）</a:t>
            </a:r>
            <a:endParaRPr lang="en-US" altLang="ja-JP" sz="1600" baseline="0">
              <a:latin typeface="+mn-ea"/>
            </a:endParaRPr>
          </a:p>
        </c:rich>
      </c:tx>
      <c:layout>
        <c:manualLayout>
          <c:xMode val="edge"/>
          <c:yMode val="edge"/>
          <c:x val="0.17551006708835026"/>
          <c:y val="0.20929882298363928"/>
        </c:manualLayout>
      </c:layout>
      <c:overlay val="0"/>
    </c:title>
    <c:autoTitleDeleted val="0"/>
    <c:plotArea>
      <c:layout>
        <c:manualLayout>
          <c:layoutTarget val="inner"/>
          <c:xMode val="edge"/>
          <c:yMode val="edge"/>
          <c:x val="0.18041300186804043"/>
          <c:y val="0.20165763610178686"/>
          <c:w val="0.62419277777777782"/>
          <c:h val="0.62419277777777782"/>
        </c:manualLayout>
      </c:layout>
      <c:doughnutChart>
        <c:varyColors val="1"/>
        <c:ser>
          <c:idx val="1"/>
          <c:order val="0"/>
          <c:tx>
            <c:strRef>
              <c:f>'[5]リンク切公表時非表示（グラフの添え物）'!$CA$80</c:f>
              <c:strCache>
                <c:ptCount val="1"/>
                <c:pt idx="0">
                  <c:v>一人当たりCO2排出量</c:v>
                </c:pt>
              </c:strCache>
            </c:strRef>
          </c:tx>
          <c:spPr>
            <a:noFill/>
          </c:spPr>
          <c:dLbls>
            <c:dLbl>
              <c:idx val="0"/>
              <c:layout>
                <c:manualLayout>
                  <c:x val="0.11306782916060164"/>
                  <c:y val="2.4376046119329339E-3"/>
                </c:manualLayout>
              </c:layout>
              <c:tx>
                <c:rich>
                  <a:bodyPr wrap="square" lIns="38100" tIns="19050" rIns="38100" bIns="19050" anchor="ctr" anchorCtr="0">
                    <a:noAutofit/>
                  </a:bodyPr>
                  <a:lstStyle/>
                  <a:p>
                    <a:pPr algn="l">
                      <a:defRPr/>
                    </a:pPr>
                    <a:fld id="{51720911-0485-4B71-972E-53878375D81A}" type="VALUE">
                      <a:rPr lang="en-US" altLang="ja-JP" sz="1200" b="1" baseline="0"/>
                      <a:pPr algn="l">
                        <a:defRPr/>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50311562568014079"/>
                      <c:h val="5.4476649916637677E-2"/>
                    </c:manualLayout>
                  </c15:layout>
                  <c15:dlblFieldTable/>
                  <c15:showDataLabelsRange val="0"/>
                </c:ext>
                <c:ext xmlns:c16="http://schemas.microsoft.com/office/drawing/2014/chart" uri="{C3380CC4-5D6E-409C-BE32-E72D297353CC}">
                  <c16:uniqueId val="{00000000-677D-401D-98B7-C9D377904F3E}"/>
                </c:ext>
              </c:extLst>
            </c:dLbl>
            <c:dLbl>
              <c:idx val="1"/>
              <c:layout>
                <c:manualLayout>
                  <c:x val="0.25309684274321925"/>
                  <c:y val="6.6855576237557182E-2"/>
                </c:manualLayout>
              </c:layout>
              <c:spPr>
                <a:noFill/>
                <a:ln>
                  <a:noFill/>
                </a:ln>
                <a:effectLst/>
              </c:spPr>
              <c:txPr>
                <a:bodyPr wrap="square" lIns="38100" tIns="19050" rIns="38100" bIns="19050" anchor="ctr" anchorCtr="0">
                  <a:noAutofit/>
                </a:bodyPr>
                <a:lstStyle/>
                <a:p>
                  <a:pPr algn="l">
                    <a:defRPr sz="12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52163670584467048"/>
                      <c:h val="5.4461560892303092E-2"/>
                    </c:manualLayout>
                  </c15:layout>
                </c:ext>
                <c:ext xmlns:c16="http://schemas.microsoft.com/office/drawing/2014/chart" uri="{C3380CC4-5D6E-409C-BE32-E72D297353CC}">
                  <c16:uniqueId val="{00000001-677D-401D-98B7-C9D377904F3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val>
            <c:numRef>
              <c:f>'[5]リンク切公表時非表示（グラフの添え物）'!$CA$81:$CA$82</c:f>
              <c:numCache>
                <c:formatCode>General</c:formatCode>
                <c:ptCount val="2"/>
                <c:pt idx="0">
                  <c:v>1840</c:v>
                </c:pt>
                <c:pt idx="1">
                  <c:v>2020</c:v>
                </c:pt>
              </c:numCache>
            </c:numRef>
          </c:val>
          <c:extLst>
            <c:ext xmlns:c16="http://schemas.microsoft.com/office/drawing/2014/chart" uri="{C3380CC4-5D6E-409C-BE32-E72D297353CC}">
              <c16:uniqueId val="{00000002-677D-401D-98B7-C9D377904F3E}"/>
            </c:ext>
          </c:extLst>
        </c:ser>
        <c:ser>
          <c:idx val="0"/>
          <c:order val="1"/>
          <c:tx>
            <c:strRef>
              <c:f>'12.Household (per capita)'!$BE$50</c:f>
              <c:strCache>
                <c:ptCount val="1"/>
                <c:pt idx="0">
                  <c:v>2020</c:v>
                </c:pt>
              </c:strCache>
            </c:strRef>
          </c:tx>
          <c:spPr>
            <a:ln>
              <a:solidFill>
                <a:sysClr val="windowText" lastClr="000000"/>
              </a:solidFill>
            </a:ln>
          </c:spPr>
          <c:dPt>
            <c:idx val="0"/>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4-677D-401D-98B7-C9D377904F3E}"/>
              </c:ext>
            </c:extLst>
          </c:dPt>
          <c:dPt>
            <c:idx val="1"/>
            <c:bubble3D val="0"/>
            <c:spPr>
              <a:solidFill>
                <a:schemeClr val="accent1">
                  <a:lumMod val="75000"/>
                </a:schemeClr>
              </a:solidFill>
              <a:ln>
                <a:solidFill>
                  <a:sysClr val="windowText" lastClr="000000"/>
                </a:solidFill>
              </a:ln>
            </c:spPr>
            <c:extLst>
              <c:ext xmlns:c16="http://schemas.microsoft.com/office/drawing/2014/chart" uri="{C3380CC4-5D6E-409C-BE32-E72D297353CC}">
                <c16:uniqueId val="{00000006-677D-401D-98B7-C9D377904F3E}"/>
              </c:ext>
            </c:extLst>
          </c:dPt>
          <c:dLbls>
            <c:dLbl>
              <c:idx val="0"/>
              <c:layout>
                <c:manualLayout>
                  <c:x val="1.4122679109555751E-2"/>
                  <c:y val="-4.1661458984293633E-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77D-401D-98B7-C9D377904F3E}"/>
                </c:ext>
              </c:extLst>
            </c:dLbl>
            <c:dLbl>
              <c:idx val="1"/>
              <c:layout>
                <c:manualLayout>
                  <c:x val="9.7218363884247011E-2"/>
                  <c:y val="-6.717754030746156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9.2910613177216009E-2"/>
                      <c:h val="7.6550806149231349E-2"/>
                    </c:manualLayout>
                  </c15:layout>
                </c:ext>
                <c:ext xmlns:c16="http://schemas.microsoft.com/office/drawing/2014/chart" uri="{C3380CC4-5D6E-409C-BE32-E72D297353CC}">
                  <c16:uniqueId val="{00000006-677D-401D-98B7-C9D377904F3E}"/>
                </c:ext>
              </c:extLst>
            </c:dLbl>
            <c:dLbl>
              <c:idx val="3"/>
              <c:layout>
                <c:manualLayout>
                  <c:x val="4.6047010189088442E-3"/>
                  <c:y val="4.617605037334427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77D-401D-98B7-C9D377904F3E}"/>
                </c:ext>
              </c:extLst>
            </c:dLbl>
            <c:dLbl>
              <c:idx val="4"/>
              <c:layout>
                <c:manualLayout>
                  <c:x val="7.2295342984476998E-3"/>
                  <c:y val="0"/>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677D-401D-98B7-C9D377904F3E}"/>
                </c:ext>
              </c:extLst>
            </c:dLbl>
            <c:dLbl>
              <c:idx val="5"/>
              <c:layout>
                <c:manualLayout>
                  <c:x val="-2.5202558555333696E-2"/>
                  <c:y val="7.1672279312939837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507285975069046"/>
                      <c:h val="8.9038364949823257E-2"/>
                    </c:manualLayout>
                  </c15:layout>
                </c:ext>
                <c:ext xmlns:c16="http://schemas.microsoft.com/office/drawing/2014/chart" uri="{C3380CC4-5D6E-409C-BE32-E72D297353CC}">
                  <c16:uniqueId val="{00000009-677D-401D-98B7-C9D377904F3E}"/>
                </c:ext>
              </c:extLst>
            </c:dLbl>
            <c:dLbl>
              <c:idx val="6"/>
              <c:layout>
                <c:manualLayout>
                  <c:x val="7.6044833738737093E-3"/>
                  <c:y val="-7.5859615353500599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677D-401D-98B7-C9D377904F3E}"/>
                </c:ext>
              </c:extLst>
            </c:dLbl>
            <c:dLbl>
              <c:idx val="7"/>
              <c:layout>
                <c:manualLayout>
                  <c:x val="6.8601578053018595E-3"/>
                  <c:y val="-6.31677894477718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77D-401D-98B7-C9D377904F3E}"/>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'12.Household (per capita)'!$W$52:$W$59</c:f>
              <c:strCache>
                <c:ptCount val="8"/>
                <c:pt idx="0">
                  <c:v>暖房</c:v>
                </c:pt>
                <c:pt idx="1">
                  <c:v>冷房</c:v>
                </c:pt>
                <c:pt idx="2">
                  <c:v>給湯</c:v>
                </c:pt>
                <c:pt idx="3">
                  <c:v>厨房</c:v>
                </c:pt>
                <c:pt idx="4">
                  <c:v>動力他※</c:v>
                </c:pt>
                <c:pt idx="5">
                  <c:v>自家用乗用車</c:v>
                </c:pt>
                <c:pt idx="6">
                  <c:v>ごみ処理</c:v>
                </c:pt>
                <c:pt idx="7">
                  <c:v>水道</c:v>
                </c:pt>
              </c:strCache>
            </c:strRef>
          </c:cat>
          <c:val>
            <c:numRef>
              <c:f>'12.Household (per capita)'!$BE$52:$BE$59</c:f>
              <c:numCache>
                <c:formatCode>0.0%</c:formatCode>
                <c:ptCount val="8"/>
                <c:pt idx="0">
                  <c:v>0.15939841527672977</c:v>
                </c:pt>
                <c:pt idx="1">
                  <c:v>2.5681890484984114E-2</c:v>
                </c:pt>
                <c:pt idx="2">
                  <c:v>0.14986044331317508</c:v>
                </c:pt>
                <c:pt idx="3">
                  <c:v>5.8012280745537201E-2</c:v>
                </c:pt>
                <c:pt idx="4">
                  <c:v>0.32405215588364394</c:v>
                </c:pt>
                <c:pt idx="5">
                  <c:v>0.22674036669760045</c:v>
                </c:pt>
                <c:pt idx="6">
                  <c:v>3.8046252578238904E-2</c:v>
                </c:pt>
                <c:pt idx="7">
                  <c:v>1.8208195020090634E-2</c:v>
                </c:pt>
              </c:numCache>
            </c:numRef>
          </c:val>
          <c:extLst>
            <c:ext xmlns:c16="http://schemas.microsoft.com/office/drawing/2014/chart" uri="{C3380CC4-5D6E-409C-BE32-E72D297353CC}">
              <c16:uniqueId val="{0000000C-677D-401D-98B7-C9D377904F3E}"/>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b="1" i="0" baseline="0">
                <a:latin typeface="+mn-ea"/>
              </a:rPr>
              <a:t>家庭からの</a:t>
            </a:r>
            <a:r>
              <a:rPr lang="en-US" altLang="ja-JP" sz="1600" b="1" i="0" baseline="0">
                <a:latin typeface="+mn-ea"/>
              </a:rPr>
              <a:t>CO</a:t>
            </a:r>
            <a:r>
              <a:rPr lang="en-US" altLang="ja-JP" sz="1600" b="1" i="0" baseline="-25000">
                <a:latin typeface="+mn-ea"/>
              </a:rPr>
              <a:t>2</a:t>
            </a:r>
            <a:r>
              <a:rPr lang="ja-JP" altLang="ja-JP" sz="1600" b="1" i="0" baseline="0">
                <a:latin typeface="+mn-ea"/>
              </a:rPr>
              <a:t>排出量（</a:t>
            </a:r>
            <a:r>
              <a:rPr lang="ja-JP" altLang="en-US" sz="1600" b="1" i="0" baseline="0">
                <a:latin typeface="+mn-ea"/>
              </a:rPr>
              <a:t>用途</a:t>
            </a:r>
            <a:r>
              <a:rPr lang="ja-JP" altLang="ja-JP" sz="1600" b="1" i="0" baseline="0">
                <a:latin typeface="+mn-ea"/>
              </a:rPr>
              <a:t>別）</a:t>
            </a:r>
            <a:r>
              <a:rPr lang="ja-JP" altLang="en-US" sz="1600" b="1" i="0" baseline="0">
                <a:latin typeface="+mn-ea"/>
              </a:rPr>
              <a:t>の推移</a:t>
            </a:r>
            <a:endParaRPr lang="ja-JP" altLang="ja-JP" sz="1600" b="1" i="0" baseline="0">
              <a:latin typeface="+mn-ea"/>
            </a:endParaRPr>
          </a:p>
        </c:rich>
      </c:tx>
      <c:overlay val="0"/>
    </c:title>
    <c:autoTitleDeleted val="0"/>
    <c:plotArea>
      <c:layout>
        <c:manualLayout>
          <c:layoutTarget val="inner"/>
          <c:xMode val="edge"/>
          <c:yMode val="edge"/>
          <c:x val="0.12124013888888893"/>
          <c:y val="0.14932407407407408"/>
          <c:w val="0.72296416666666652"/>
          <c:h val="0.66274537037037129"/>
        </c:manualLayout>
      </c:layout>
      <c:barChart>
        <c:barDir val="col"/>
        <c:grouping val="stacked"/>
        <c:varyColors val="0"/>
        <c:ser>
          <c:idx val="0"/>
          <c:order val="0"/>
          <c:tx>
            <c:strRef>
              <c:f>'12.Household (per capita)'!$W$40</c:f>
              <c:strCache>
                <c:ptCount val="1"/>
                <c:pt idx="0">
                  <c:v>暖房</c:v>
                </c:pt>
              </c:strCache>
            </c:strRef>
          </c:tx>
          <c:spPr>
            <a:solidFill>
              <a:schemeClr val="accent2">
                <a:lumMod val="75000"/>
              </a:schemeClr>
            </a:solidFill>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capita)'!$AA$40:$BE$40</c:f>
              <c:numCache>
                <c:formatCode>#,##0_);[Red]\(#,##0\)</c:formatCode>
                <c:ptCount val="31"/>
                <c:pt idx="0">
                  <c:v>228.17664948452932</c:v>
                </c:pt>
                <c:pt idx="1">
                  <c:v>215.9131672940054</c:v>
                </c:pt>
                <c:pt idx="2">
                  <c:v>226.34142805328554</c:v>
                </c:pt>
                <c:pt idx="3">
                  <c:v>242.02179543271629</c:v>
                </c:pt>
                <c:pt idx="4">
                  <c:v>252.85506474571196</c:v>
                </c:pt>
                <c:pt idx="5">
                  <c:v>269.56507001614659</c:v>
                </c:pt>
                <c:pt idx="6">
                  <c:v>265.32457549420246</c:v>
                </c:pt>
                <c:pt idx="7">
                  <c:v>233.70651329705413</c:v>
                </c:pt>
                <c:pt idx="8">
                  <c:v>249.72764259017424</c:v>
                </c:pt>
                <c:pt idx="9">
                  <c:v>268.14880418910087</c:v>
                </c:pt>
                <c:pt idx="10">
                  <c:v>307.86412217662894</c:v>
                </c:pt>
                <c:pt idx="11">
                  <c:v>255.61320394760716</c:v>
                </c:pt>
                <c:pt idx="12">
                  <c:v>290.12447407838755</c:v>
                </c:pt>
                <c:pt idx="13">
                  <c:v>255.50863153815808</c:v>
                </c:pt>
                <c:pt idx="14">
                  <c:v>276.02972171203055</c:v>
                </c:pt>
                <c:pt idx="15">
                  <c:v>306.47931529922243</c:v>
                </c:pt>
                <c:pt idx="16">
                  <c:v>255.99168513316491</c:v>
                </c:pt>
                <c:pt idx="17">
                  <c:v>277.15833864001962</c:v>
                </c:pt>
                <c:pt idx="18">
                  <c:v>260.77046207908944</c:v>
                </c:pt>
                <c:pt idx="19">
                  <c:v>260.45910932919429</c:v>
                </c:pt>
                <c:pt idx="20">
                  <c:v>330.34070478174988</c:v>
                </c:pt>
                <c:pt idx="21">
                  <c:v>308.83815402120132</c:v>
                </c:pt>
                <c:pt idx="22">
                  <c:v>317.01520737561293</c:v>
                </c:pt>
                <c:pt idx="23">
                  <c:v>301.92680135165176</c:v>
                </c:pt>
                <c:pt idx="24">
                  <c:v>283.85340046328241</c:v>
                </c:pt>
                <c:pt idx="25">
                  <c:v>270.49671857635343</c:v>
                </c:pt>
                <c:pt idx="26">
                  <c:v>281.62112710662643</c:v>
                </c:pt>
                <c:pt idx="27">
                  <c:v>323.11901605163058</c:v>
                </c:pt>
                <c:pt idx="28">
                  <c:v>300.53633340929196</c:v>
                </c:pt>
                <c:pt idx="29">
                  <c:v>280.07904382124406</c:v>
                </c:pt>
                <c:pt idx="30">
                  <c:v>293.42700229411605</c:v>
                </c:pt>
              </c:numCache>
            </c:numRef>
          </c:val>
          <c:extLst xmlns:c15="http://schemas.microsoft.com/office/drawing/2012/chart">
            <c:ext xmlns:c16="http://schemas.microsoft.com/office/drawing/2014/chart" uri="{C3380CC4-5D6E-409C-BE32-E72D297353CC}">
              <c16:uniqueId val="{00000000-B277-49D4-A789-5EBE0D36751B}"/>
            </c:ext>
          </c:extLst>
        </c:ser>
        <c:ser>
          <c:idx val="1"/>
          <c:order val="1"/>
          <c:tx>
            <c:strRef>
              <c:f>'12.Household (per capita)'!$W$41</c:f>
              <c:strCache>
                <c:ptCount val="1"/>
                <c:pt idx="0">
                  <c:v>冷房</c:v>
                </c:pt>
              </c:strCache>
            </c:strRef>
          </c:tx>
          <c:spPr>
            <a:solidFill>
              <a:schemeClr val="accent1">
                <a:lumMod val="75000"/>
              </a:schemeClr>
            </a:solidFill>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capita)'!$AA$41:$BE$41</c:f>
              <c:numCache>
                <c:formatCode>#,##0.0_);[Red]\(#,##0.0\)</c:formatCode>
                <c:ptCount val="31"/>
                <c:pt idx="0">
                  <c:v>34.49481828682908</c:v>
                </c:pt>
                <c:pt idx="1">
                  <c:v>26.573172733913815</c:v>
                </c:pt>
                <c:pt idx="2">
                  <c:v>29.870307590884735</c:v>
                </c:pt>
                <c:pt idx="3">
                  <c:v>17.458572527876971</c:v>
                </c:pt>
                <c:pt idx="4">
                  <c:v>52.599472298066424</c:v>
                </c:pt>
                <c:pt idx="5">
                  <c:v>40.084188789819827</c:v>
                </c:pt>
                <c:pt idx="6">
                  <c:v>31.313938205923538</c:v>
                </c:pt>
                <c:pt idx="7">
                  <c:v>32.546337775667389</c:v>
                </c:pt>
                <c:pt idx="8">
                  <c:v>35.943868744861021</c:v>
                </c:pt>
                <c:pt idx="9">
                  <c:v>40.6712316925829</c:v>
                </c:pt>
                <c:pt idx="10">
                  <c:v>39.16013573341538</c:v>
                </c:pt>
                <c:pt idx="11">
                  <c:v>36.963974619219442</c:v>
                </c:pt>
                <c:pt idx="12">
                  <c:v>40.811350104212345</c:v>
                </c:pt>
                <c:pt idx="13">
                  <c:v>32.699904202994446</c:v>
                </c:pt>
                <c:pt idx="14">
                  <c:v>46.77776793172584</c:v>
                </c:pt>
                <c:pt idx="15">
                  <c:v>43.424382261875849</c:v>
                </c:pt>
                <c:pt idx="16">
                  <c:v>37.805456723493002</c:v>
                </c:pt>
                <c:pt idx="17">
                  <c:v>47.061906848107775</c:v>
                </c:pt>
                <c:pt idx="18">
                  <c:v>38.154464166277918</c:v>
                </c:pt>
                <c:pt idx="19">
                  <c:v>29.391319345620378</c:v>
                </c:pt>
                <c:pt idx="20">
                  <c:v>53.496656302562286</c:v>
                </c:pt>
                <c:pt idx="21">
                  <c:v>48.542368636365936</c:v>
                </c:pt>
                <c:pt idx="22">
                  <c:v>53.576853637438482</c:v>
                </c:pt>
                <c:pt idx="23">
                  <c:v>58.103270847763511</c:v>
                </c:pt>
                <c:pt idx="24">
                  <c:v>42.129087616598582</c:v>
                </c:pt>
                <c:pt idx="25">
                  <c:v>43.148745704597481</c:v>
                </c:pt>
                <c:pt idx="26">
                  <c:v>45.558862914657581</c:v>
                </c:pt>
                <c:pt idx="27">
                  <c:v>48.476797708666901</c:v>
                </c:pt>
                <c:pt idx="28" formatCode="#,##0_);[Red]\(#,##0\)">
                  <c:v>56.563948838731719</c:v>
                </c:pt>
                <c:pt idx="29" formatCode="#,##0_);[Red]\(#,##0\)">
                  <c:v>45.25672108878225</c:v>
                </c:pt>
                <c:pt idx="30" formatCode="#,##0_);[Red]\(#,##0\)">
                  <c:v>47.276255069235937</c:v>
                </c:pt>
              </c:numCache>
            </c:numRef>
          </c:val>
          <c:extLst>
            <c:ext xmlns:c16="http://schemas.microsoft.com/office/drawing/2014/chart" uri="{C3380CC4-5D6E-409C-BE32-E72D297353CC}">
              <c16:uniqueId val="{00000001-B277-49D4-A789-5EBE0D36751B}"/>
            </c:ext>
          </c:extLst>
        </c:ser>
        <c:ser>
          <c:idx val="2"/>
          <c:order val="2"/>
          <c:tx>
            <c:strRef>
              <c:f>'12.Household (per capita)'!$W$42</c:f>
              <c:strCache>
                <c:ptCount val="1"/>
                <c:pt idx="0">
                  <c:v>給湯</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capita)'!$AA$42:$BE$42</c:f>
              <c:numCache>
                <c:formatCode>#,##0_);[Red]\(#,##0\)</c:formatCode>
                <c:ptCount val="31"/>
                <c:pt idx="0">
                  <c:v>283.72070133976968</c:v>
                </c:pt>
                <c:pt idx="1">
                  <c:v>271.71960584159274</c:v>
                </c:pt>
                <c:pt idx="2">
                  <c:v>289.19237529883372</c:v>
                </c:pt>
                <c:pt idx="3">
                  <c:v>308.51078820132096</c:v>
                </c:pt>
                <c:pt idx="4">
                  <c:v>280.58937527321689</c:v>
                </c:pt>
                <c:pt idx="5">
                  <c:v>293.20617824353025</c:v>
                </c:pt>
                <c:pt idx="6">
                  <c:v>306.97056717521713</c:v>
                </c:pt>
                <c:pt idx="7">
                  <c:v>307.63700623430833</c:v>
                </c:pt>
                <c:pt idx="8">
                  <c:v>279.18824322916635</c:v>
                </c:pt>
                <c:pt idx="9">
                  <c:v>280.24062487877478</c:v>
                </c:pt>
                <c:pt idx="10">
                  <c:v>301.46063128067988</c:v>
                </c:pt>
                <c:pt idx="11">
                  <c:v>295.41090540980508</c:v>
                </c:pt>
                <c:pt idx="12">
                  <c:v>294.21536054494914</c:v>
                </c:pt>
                <c:pt idx="13">
                  <c:v>307.30712586524805</c:v>
                </c:pt>
                <c:pt idx="14">
                  <c:v>293.87743450786672</c:v>
                </c:pt>
                <c:pt idx="15">
                  <c:v>302.6993096209402</c:v>
                </c:pt>
                <c:pt idx="16">
                  <c:v>303.35326801797225</c:v>
                </c:pt>
                <c:pt idx="17">
                  <c:v>302.34887348583902</c:v>
                </c:pt>
                <c:pt idx="18">
                  <c:v>286.72756975416036</c:v>
                </c:pt>
                <c:pt idx="19">
                  <c:v>281.17007380392306</c:v>
                </c:pt>
                <c:pt idx="20">
                  <c:v>287.37252969431961</c:v>
                </c:pt>
                <c:pt idx="21">
                  <c:v>302.96385099979358</c:v>
                </c:pt>
                <c:pt idx="22">
                  <c:v>316.26113798685566</c:v>
                </c:pt>
                <c:pt idx="23">
                  <c:v>303.70022910647822</c:v>
                </c:pt>
                <c:pt idx="24">
                  <c:v>288.12558206909677</c:v>
                </c:pt>
                <c:pt idx="25">
                  <c:v>296.38811792743184</c:v>
                </c:pt>
                <c:pt idx="26">
                  <c:v>295.70585551009924</c:v>
                </c:pt>
                <c:pt idx="27">
                  <c:v>309.83324787220658</c:v>
                </c:pt>
                <c:pt idx="28">
                  <c:v>262.77431003098445</c:v>
                </c:pt>
                <c:pt idx="29">
                  <c:v>263.84998934720124</c:v>
                </c:pt>
                <c:pt idx="30">
                  <c:v>275.86912057758587</c:v>
                </c:pt>
              </c:numCache>
            </c:numRef>
          </c:val>
          <c:extLst>
            <c:ext xmlns:c16="http://schemas.microsoft.com/office/drawing/2014/chart" uri="{C3380CC4-5D6E-409C-BE32-E72D297353CC}">
              <c16:uniqueId val="{00000002-B277-49D4-A789-5EBE0D36751B}"/>
            </c:ext>
          </c:extLst>
        </c:ser>
        <c:ser>
          <c:idx val="3"/>
          <c:order val="3"/>
          <c:tx>
            <c:strRef>
              <c:f>'12.Household (per capita)'!$W$43</c:f>
              <c:strCache>
                <c:ptCount val="1"/>
                <c:pt idx="0">
                  <c:v>厨房</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capita)'!$AA$43:$BE$43</c:f>
              <c:numCache>
                <c:formatCode>#,##0.0_);[Red]\(#,##0.0\)</c:formatCode>
                <c:ptCount val="31"/>
                <c:pt idx="0">
                  <c:v>81.566720815169489</c:v>
                </c:pt>
                <c:pt idx="1">
                  <c:v>76.319130416627686</c:v>
                </c:pt>
                <c:pt idx="2">
                  <c:v>76.809747465616226</c:v>
                </c:pt>
                <c:pt idx="3">
                  <c:v>77.252670804452208</c:v>
                </c:pt>
                <c:pt idx="4">
                  <c:v>82.585732281548701</c:v>
                </c:pt>
                <c:pt idx="5">
                  <c:v>81.060243525273307</c:v>
                </c:pt>
                <c:pt idx="6">
                  <c:v>77.842473837129177</c:v>
                </c:pt>
                <c:pt idx="7">
                  <c:v>78.257841689613883</c:v>
                </c:pt>
                <c:pt idx="8">
                  <c:v>87.122520485236208</c:v>
                </c:pt>
                <c:pt idx="9">
                  <c:v>91.291770699929756</c:v>
                </c:pt>
                <c:pt idx="10">
                  <c:v>90.794205075979022</c:v>
                </c:pt>
                <c:pt idx="11">
                  <c:v>84.123217251581764</c:v>
                </c:pt>
                <c:pt idx="12">
                  <c:v>85.225015595035259</c:v>
                </c:pt>
                <c:pt idx="13">
                  <c:v>91.486609510315375</c:v>
                </c:pt>
                <c:pt idx="14">
                  <c:v>88.572096125796946</c:v>
                </c:pt>
                <c:pt idx="15">
                  <c:v>85.518395419897956</c:v>
                </c:pt>
                <c:pt idx="16">
                  <c:v>86.790939329554917</c:v>
                </c:pt>
                <c:pt idx="17">
                  <c:v>89.286274289097562</c:v>
                </c:pt>
                <c:pt idx="18">
                  <c:v>91.702237787261183</c:v>
                </c:pt>
                <c:pt idx="19">
                  <c:v>89.635095272970446</c:v>
                </c:pt>
                <c:pt idx="20">
                  <c:v>93.988890147937354</c:v>
                </c:pt>
                <c:pt idx="21" formatCode="#,##0_);[Red]\(#,##0\)">
                  <c:v>100.33228775657726</c:v>
                </c:pt>
                <c:pt idx="22" formatCode="#,##0_);[Red]\(#,##0\)">
                  <c:v>109.18118083431011</c:v>
                </c:pt>
                <c:pt idx="23" formatCode="#,##0_);[Red]\(#,##0\)">
                  <c:v>110.66537828582426</c:v>
                </c:pt>
                <c:pt idx="24" formatCode="#,##0_);[Red]\(#,##0\)">
                  <c:v>109.43562253041895</c:v>
                </c:pt>
                <c:pt idx="25" formatCode="#,##0_);[Red]\(#,##0\)">
                  <c:v>110.77920033628708</c:v>
                </c:pt>
                <c:pt idx="26" formatCode="#,##0_);[Red]\(#,##0\)">
                  <c:v>110.70183201544044</c:v>
                </c:pt>
                <c:pt idx="27" formatCode="#,##0_);[Red]\(#,##0\)">
                  <c:v>114.88599137454788</c:v>
                </c:pt>
                <c:pt idx="28" formatCode="#,##0_);[Red]\(#,##0\)">
                  <c:v>98.164138078990291</c:v>
                </c:pt>
                <c:pt idx="29" formatCode="#,##0_);[Red]\(#,##0\)">
                  <c:v>102.73135268922167</c:v>
                </c:pt>
                <c:pt idx="30" formatCode="#,##0_);[Red]\(#,##0\)">
                  <c:v>106.79133544618563</c:v>
                </c:pt>
              </c:numCache>
            </c:numRef>
          </c:val>
          <c:extLst>
            <c:ext xmlns:c16="http://schemas.microsoft.com/office/drawing/2014/chart" uri="{C3380CC4-5D6E-409C-BE32-E72D297353CC}">
              <c16:uniqueId val="{00000003-B277-49D4-A789-5EBE0D36751B}"/>
            </c:ext>
          </c:extLst>
        </c:ser>
        <c:ser>
          <c:idx val="4"/>
          <c:order val="4"/>
          <c:tx>
            <c:strRef>
              <c:f>'12.Household (per capita)'!$W$44</c:f>
              <c:strCache>
                <c:ptCount val="1"/>
                <c:pt idx="0">
                  <c:v>動力他※</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capita)'!$AA$44:$BE$44</c:f>
              <c:numCache>
                <c:formatCode>#,##0_);[Red]\(#,##0\)</c:formatCode>
                <c:ptCount val="31"/>
                <c:pt idx="0">
                  <c:v>413.48592225915218</c:v>
                </c:pt>
                <c:pt idx="1">
                  <c:v>473.84420483031772</c:v>
                </c:pt>
                <c:pt idx="2">
                  <c:v>487.19317471010379</c:v>
                </c:pt>
                <c:pt idx="3">
                  <c:v>465.43496960672672</c:v>
                </c:pt>
                <c:pt idx="4">
                  <c:v>516.79941997053595</c:v>
                </c:pt>
                <c:pt idx="5">
                  <c:v>513.30137869755129</c:v>
                </c:pt>
                <c:pt idx="6">
                  <c:v>520.19151470068459</c:v>
                </c:pt>
                <c:pt idx="7">
                  <c:v>500.92351747924624</c:v>
                </c:pt>
                <c:pt idx="8">
                  <c:v>488.95390543546546</c:v>
                </c:pt>
                <c:pt idx="9">
                  <c:v>522.03117284725681</c:v>
                </c:pt>
                <c:pt idx="10">
                  <c:v>488.2154148370326</c:v>
                </c:pt>
                <c:pt idx="11">
                  <c:v>525.68294413648823</c:v>
                </c:pt>
                <c:pt idx="12">
                  <c:v>571.29799998722945</c:v>
                </c:pt>
                <c:pt idx="13">
                  <c:v>611.91217094037597</c:v>
                </c:pt>
                <c:pt idx="14">
                  <c:v>579.52373925556344</c:v>
                </c:pt>
                <c:pt idx="15">
                  <c:v>596.55668215940284</c:v>
                </c:pt>
                <c:pt idx="16">
                  <c:v>582.2359368807995</c:v>
                </c:pt>
                <c:pt idx="17">
                  <c:v>632.99133011569313</c:v>
                </c:pt>
                <c:pt idx="18">
                  <c:v>632.90483846191557</c:v>
                </c:pt>
                <c:pt idx="19">
                  <c:v>601.50855281467898</c:v>
                </c:pt>
                <c:pt idx="20">
                  <c:v>628.06951574867855</c:v>
                </c:pt>
                <c:pt idx="21">
                  <c:v>751.6309225840954</c:v>
                </c:pt>
                <c:pt idx="22">
                  <c:v>861.31170419043963</c:v>
                </c:pt>
                <c:pt idx="23">
                  <c:v>854.87368453592853</c:v>
                </c:pt>
                <c:pt idx="24">
                  <c:v>796.94190741398984</c:v>
                </c:pt>
                <c:pt idx="25">
                  <c:v>748.32970021403662</c:v>
                </c:pt>
                <c:pt idx="26">
                  <c:v>722.08348318500305</c:v>
                </c:pt>
                <c:pt idx="27">
                  <c:v>676.28714832977664</c:v>
                </c:pt>
                <c:pt idx="28">
                  <c:v>593.47607738275588</c:v>
                </c:pt>
                <c:pt idx="29">
                  <c:v>571.04589109666279</c:v>
                </c:pt>
                <c:pt idx="30">
                  <c:v>596.52821844436869</c:v>
                </c:pt>
              </c:numCache>
            </c:numRef>
          </c:val>
          <c:extLst>
            <c:ext xmlns:c16="http://schemas.microsoft.com/office/drawing/2014/chart" uri="{C3380CC4-5D6E-409C-BE32-E72D297353CC}">
              <c16:uniqueId val="{00000004-B277-49D4-A789-5EBE0D36751B}"/>
            </c:ext>
          </c:extLst>
        </c:ser>
        <c:ser>
          <c:idx val="5"/>
          <c:order val="5"/>
          <c:tx>
            <c:strRef>
              <c:f>'12.Household (per capita)'!$W$45</c:f>
              <c:strCache>
                <c:ptCount val="1"/>
                <c:pt idx="0">
                  <c:v>自家用乗用車</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capita)'!$AA$45:$BE$45</c:f>
              <c:numCache>
                <c:formatCode>#,##0_);[Red]\(#,##0\)</c:formatCode>
                <c:ptCount val="31"/>
                <c:pt idx="0">
                  <c:v>400.47972074370023</c:v>
                </c:pt>
                <c:pt idx="1">
                  <c:v>397.70615652561798</c:v>
                </c:pt>
                <c:pt idx="2">
                  <c:v>457.68844409685136</c:v>
                </c:pt>
                <c:pt idx="3">
                  <c:v>489.43583273756116</c:v>
                </c:pt>
                <c:pt idx="4">
                  <c:v>538.95198840613079</c:v>
                </c:pt>
                <c:pt idx="5">
                  <c:v>539.99027992147467</c:v>
                </c:pt>
                <c:pt idx="6">
                  <c:v>582.70224406506202</c:v>
                </c:pt>
                <c:pt idx="7">
                  <c:v>532.08058037177295</c:v>
                </c:pt>
                <c:pt idx="8">
                  <c:v>567.08202804536609</c:v>
                </c:pt>
                <c:pt idx="9">
                  <c:v>596.74553592815312</c:v>
                </c:pt>
                <c:pt idx="10">
                  <c:v>612.31076379648607</c:v>
                </c:pt>
                <c:pt idx="11">
                  <c:v>604.43847897492617</c:v>
                </c:pt>
                <c:pt idx="12">
                  <c:v>613.52926954879979</c:v>
                </c:pt>
                <c:pt idx="13">
                  <c:v>624.12561735226359</c:v>
                </c:pt>
                <c:pt idx="14">
                  <c:v>612.11233426634544</c:v>
                </c:pt>
                <c:pt idx="15">
                  <c:v>596.92125328505847</c:v>
                </c:pt>
                <c:pt idx="16">
                  <c:v>581.43290792416383</c:v>
                </c:pt>
                <c:pt idx="17">
                  <c:v>570.75888061734292</c:v>
                </c:pt>
                <c:pt idx="18">
                  <c:v>572.94355404805162</c:v>
                </c:pt>
                <c:pt idx="19">
                  <c:v>541.67592091531378</c:v>
                </c:pt>
                <c:pt idx="20">
                  <c:v>538.78860321078071</c:v>
                </c:pt>
                <c:pt idx="21">
                  <c:v>523.59785359045952</c:v>
                </c:pt>
                <c:pt idx="22">
                  <c:v>536.4975228521705</c:v>
                </c:pt>
                <c:pt idx="23">
                  <c:v>517.38629506452082</c:v>
                </c:pt>
                <c:pt idx="24">
                  <c:v>486.19581323881721</c:v>
                </c:pt>
                <c:pt idx="25">
                  <c:v>488.55211786926321</c:v>
                </c:pt>
                <c:pt idx="26">
                  <c:v>468.61625607700631</c:v>
                </c:pt>
                <c:pt idx="27">
                  <c:v>479.07209183549924</c:v>
                </c:pt>
                <c:pt idx="28">
                  <c:v>492.10956602004273</c:v>
                </c:pt>
                <c:pt idx="29">
                  <c:v>489.16323835182038</c:v>
                </c:pt>
                <c:pt idx="30">
                  <c:v>417.39277008269198</c:v>
                </c:pt>
              </c:numCache>
            </c:numRef>
          </c:val>
          <c:extLst>
            <c:ext xmlns:c16="http://schemas.microsoft.com/office/drawing/2014/chart" uri="{C3380CC4-5D6E-409C-BE32-E72D297353CC}">
              <c16:uniqueId val="{00000005-B277-49D4-A789-5EBE0D36751B}"/>
            </c:ext>
          </c:extLst>
        </c:ser>
        <c:ser>
          <c:idx val="6"/>
          <c:order val="6"/>
          <c:tx>
            <c:strRef>
              <c:f>'12.Household (per capita)'!$W$46</c:f>
              <c:strCache>
                <c:ptCount val="1"/>
                <c:pt idx="0">
                  <c:v>ごみ処理</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capita)'!$AA$46:$BE$46</c:f>
              <c:numCache>
                <c:formatCode>#,##0.0_);[Red]\(#,##0.0\)</c:formatCode>
                <c:ptCount val="31"/>
                <c:pt idx="0">
                  <c:v>91.506132510978091</c:v>
                </c:pt>
                <c:pt idx="1">
                  <c:v>93.367545011259594</c:v>
                </c:pt>
                <c:pt idx="2">
                  <c:v>94.44994143015964</c:v>
                </c:pt>
                <c:pt idx="3">
                  <c:v>94.437481853870537</c:v>
                </c:pt>
                <c:pt idx="4">
                  <c:v>97.975973752438534</c:v>
                </c:pt>
                <c:pt idx="5">
                  <c:v>100.01878310919034</c:v>
                </c:pt>
                <c:pt idx="6">
                  <c:v>103.15553087961469</c:v>
                </c:pt>
                <c:pt idx="7">
                  <c:v>105.26293431884282</c:v>
                </c:pt>
                <c:pt idx="8">
                  <c:v>105.8690873332914</c:v>
                </c:pt>
                <c:pt idx="9">
                  <c:v>108.38834715581143</c:v>
                </c:pt>
                <c:pt idx="10">
                  <c:v>112.22135523706731</c:v>
                </c:pt>
                <c:pt idx="11" formatCode="#,##0_);[Red]\(#,##0\)">
                  <c:v>114.19962869828373</c:v>
                </c:pt>
                <c:pt idx="12" formatCode="#,##0_);[Red]\(#,##0\)">
                  <c:v>116.36863389195835</c:v>
                </c:pt>
                <c:pt idx="13" formatCode="#,##0_);[Red]\(#,##0\)">
                  <c:v>117.7317366340188</c:v>
                </c:pt>
                <c:pt idx="14">
                  <c:v>111.91058325561579</c:v>
                </c:pt>
                <c:pt idx="15">
                  <c:v>103.63544190866558</c:v>
                </c:pt>
                <c:pt idx="16">
                  <c:v>94.577701258597997</c:v>
                </c:pt>
                <c:pt idx="17">
                  <c:v>92.326737697918034</c:v>
                </c:pt>
                <c:pt idx="18">
                  <c:v>90.113637468157535</c:v>
                </c:pt>
                <c:pt idx="19">
                  <c:v>75.143506396040081</c:v>
                </c:pt>
                <c:pt idx="20">
                  <c:v>72.888570640817278</c:v>
                </c:pt>
                <c:pt idx="21">
                  <c:v>79.786229496805674</c:v>
                </c:pt>
                <c:pt idx="22">
                  <c:v>81.526058788761503</c:v>
                </c:pt>
                <c:pt idx="23">
                  <c:v>76.351569502580801</c:v>
                </c:pt>
                <c:pt idx="24">
                  <c:v>67.99251167178511</c:v>
                </c:pt>
                <c:pt idx="25">
                  <c:v>66.33323657737148</c:v>
                </c:pt>
                <c:pt idx="26">
                  <c:v>66.408699091055681</c:v>
                </c:pt>
                <c:pt idx="27">
                  <c:v>69.117046296695307</c:v>
                </c:pt>
                <c:pt idx="28" formatCode="#,##0_);[Red]\(#,##0\)">
                  <c:v>69.58834278251733</c:v>
                </c:pt>
                <c:pt idx="29" formatCode="#,##0_);[Red]\(#,##0\)">
                  <c:v>73.047949853477107</c:v>
                </c:pt>
                <c:pt idx="30" formatCode="#,##0_);[Red]\(#,##0\)">
                  <c:v>70.037069209101503</c:v>
                </c:pt>
              </c:numCache>
            </c:numRef>
          </c:val>
          <c:extLst>
            <c:ext xmlns:c16="http://schemas.microsoft.com/office/drawing/2014/chart" uri="{C3380CC4-5D6E-409C-BE32-E72D297353CC}">
              <c16:uniqueId val="{00000006-B277-49D4-A789-5EBE0D36751B}"/>
            </c:ext>
          </c:extLst>
        </c:ser>
        <c:ser>
          <c:idx val="7"/>
          <c:order val="7"/>
          <c:tx>
            <c:strRef>
              <c:f>'12.Household (per capita)'!$W$47</c:f>
              <c:strCache>
                <c:ptCount val="1"/>
                <c:pt idx="0">
                  <c:v>水道</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capita)'!$AA$47:$BE$47</c:f>
              <c:numCache>
                <c:formatCode>#,##0.0_);[Red]\(#,##0.0\)</c:formatCode>
                <c:ptCount val="31"/>
                <c:pt idx="0">
                  <c:v>17.18797113494028</c:v>
                </c:pt>
                <c:pt idx="1">
                  <c:v>21.469661224083158</c:v>
                </c:pt>
                <c:pt idx="2">
                  <c:v>25.970082742723267</c:v>
                </c:pt>
                <c:pt idx="3">
                  <c:v>27.917758916184585</c:v>
                </c:pt>
                <c:pt idx="4">
                  <c:v>35.139329743286773</c:v>
                </c:pt>
                <c:pt idx="5">
                  <c:v>37.064648823393718</c:v>
                </c:pt>
                <c:pt idx="6">
                  <c:v>34.856812786447747</c:v>
                </c:pt>
                <c:pt idx="7">
                  <c:v>32.059603857972967</c:v>
                </c:pt>
                <c:pt idx="8">
                  <c:v>29.725367894150178</c:v>
                </c:pt>
                <c:pt idx="9">
                  <c:v>28.728855622575463</c:v>
                </c:pt>
                <c:pt idx="10">
                  <c:v>27.740953625197086</c:v>
                </c:pt>
                <c:pt idx="11">
                  <c:v>26.283838601119388</c:v>
                </c:pt>
                <c:pt idx="12">
                  <c:v>27.05142934884735</c:v>
                </c:pt>
                <c:pt idx="13">
                  <c:v>27.246560853186949</c:v>
                </c:pt>
                <c:pt idx="14">
                  <c:v>26.14588190483348</c:v>
                </c:pt>
                <c:pt idx="15">
                  <c:v>25.224331731874781</c:v>
                </c:pt>
                <c:pt idx="16">
                  <c:v>24.592551163955957</c:v>
                </c:pt>
                <c:pt idx="17">
                  <c:v>27.472032956071288</c:v>
                </c:pt>
                <c:pt idx="18">
                  <c:v>32.364681784361451</c:v>
                </c:pt>
                <c:pt idx="19">
                  <c:v>35.04371972278858</c:v>
                </c:pt>
                <c:pt idx="20">
                  <c:v>34.839021462944537</c:v>
                </c:pt>
                <c:pt idx="21">
                  <c:v>38.048800509566014</c:v>
                </c:pt>
                <c:pt idx="22">
                  <c:v>50.33583300387793</c:v>
                </c:pt>
                <c:pt idx="23">
                  <c:v>43.897996076013278</c:v>
                </c:pt>
                <c:pt idx="24">
                  <c:v>44.345218070933818</c:v>
                </c:pt>
                <c:pt idx="25">
                  <c:v>38.653737840108427</c:v>
                </c:pt>
                <c:pt idx="26">
                  <c:v>35.523401128152123</c:v>
                </c:pt>
                <c:pt idx="27">
                  <c:v>36.550127976276599</c:v>
                </c:pt>
                <c:pt idx="28" formatCode="#,##0_);[Red]\(#,##0\)">
                  <c:v>38.320234718692184</c:v>
                </c:pt>
                <c:pt idx="29" formatCode="#,##0_);[Red]\(#,##0\)">
                  <c:v>36.157150793048835</c:v>
                </c:pt>
                <c:pt idx="30" formatCode="#,##0_);[Red]\(#,##0\)">
                  <c:v>33.518376407044663</c:v>
                </c:pt>
              </c:numCache>
            </c:numRef>
          </c:val>
          <c:extLst>
            <c:ext xmlns:c16="http://schemas.microsoft.com/office/drawing/2014/chart" uri="{C3380CC4-5D6E-409C-BE32-E72D297353CC}">
              <c16:uniqueId val="{00000007-B277-49D4-A789-5EBE0D36751B}"/>
            </c:ext>
          </c:extLst>
        </c:ser>
        <c:dLbls>
          <c:showLegendKey val="0"/>
          <c:showVal val="0"/>
          <c:showCatName val="0"/>
          <c:showSerName val="0"/>
          <c:showPercent val="0"/>
          <c:showBubbleSize val="0"/>
        </c:dLbls>
        <c:gapWidth val="40"/>
        <c:overlap val="100"/>
        <c:axId val="181420032"/>
        <c:axId val="181421568"/>
        <c:extLst/>
      </c:barChart>
      <c:lineChart>
        <c:grouping val="standard"/>
        <c:varyColors val="0"/>
        <c:ser>
          <c:idx val="10"/>
          <c:order val="8"/>
          <c:tx>
            <c:strRef>
              <c:f>'12.Household (per capita)'!$V$39</c:f>
              <c:strCache>
                <c:ptCount val="1"/>
                <c:pt idx="0">
                  <c:v>合計</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capita)'!$AA$39:$BE$39</c:f>
              <c:numCache>
                <c:formatCode>#,##0_);[Red]\(#,##0\)</c:formatCode>
                <c:ptCount val="31"/>
                <c:pt idx="0">
                  <c:v>1550.6186365750682</c:v>
                </c:pt>
                <c:pt idx="1">
                  <c:v>1576.9126438774183</c:v>
                </c:pt>
                <c:pt idx="2">
                  <c:v>1687.5155013884582</c:v>
                </c:pt>
                <c:pt idx="3">
                  <c:v>1722.4698700807096</c:v>
                </c:pt>
                <c:pt idx="4">
                  <c:v>1857.4963564709358</c:v>
                </c:pt>
                <c:pt idx="5">
                  <c:v>1874.2907711263802</c:v>
                </c:pt>
                <c:pt idx="6">
                  <c:v>1922.3576571442813</c:v>
                </c:pt>
                <c:pt idx="7">
                  <c:v>1822.4743350244785</c:v>
                </c:pt>
                <c:pt idx="8">
                  <c:v>1843.6126637577108</c:v>
                </c:pt>
                <c:pt idx="9">
                  <c:v>1936.2463430141854</c:v>
                </c:pt>
                <c:pt idx="10">
                  <c:v>1979.7675817624863</c:v>
                </c:pt>
                <c:pt idx="11">
                  <c:v>1942.7161916390312</c:v>
                </c:pt>
                <c:pt idx="12">
                  <c:v>2038.6235330994191</c:v>
                </c:pt>
                <c:pt idx="13">
                  <c:v>2068.0183568965613</c:v>
                </c:pt>
                <c:pt idx="14">
                  <c:v>2034.9495589597784</c:v>
                </c:pt>
                <c:pt idx="15">
                  <c:v>2060.4591116869383</c:v>
                </c:pt>
                <c:pt idx="16">
                  <c:v>1966.7804464317023</c:v>
                </c:pt>
                <c:pt idx="17">
                  <c:v>2039.4043746500893</c:v>
                </c:pt>
                <c:pt idx="18">
                  <c:v>2005.6814455492752</c:v>
                </c:pt>
                <c:pt idx="19">
                  <c:v>1914.0272976005297</c:v>
                </c:pt>
                <c:pt idx="20">
                  <c:v>2039.7844919897905</c:v>
                </c:pt>
                <c:pt idx="21">
                  <c:v>2153.7404675948646</c:v>
                </c:pt>
                <c:pt idx="22">
                  <c:v>2325.7054986694666</c:v>
                </c:pt>
                <c:pt idx="23">
                  <c:v>2266.9052247707614</c:v>
                </c:pt>
                <c:pt idx="24">
                  <c:v>2119.0191430749223</c:v>
                </c:pt>
                <c:pt idx="25">
                  <c:v>2062.6815750454498</c:v>
                </c:pt>
                <c:pt idx="26">
                  <c:v>2026.2195170280406</c:v>
                </c:pt>
                <c:pt idx="27">
                  <c:v>2057.3414674452997</c:v>
                </c:pt>
                <c:pt idx="28">
                  <c:v>1911.5329512620067</c:v>
                </c:pt>
                <c:pt idx="29">
                  <c:v>1861.3313370414583</c:v>
                </c:pt>
                <c:pt idx="30">
                  <c:v>1840.8401475303301</c:v>
                </c:pt>
              </c:numCache>
            </c:numRef>
          </c:val>
          <c:smooth val="0"/>
          <c:extLst>
            <c:ext xmlns:c16="http://schemas.microsoft.com/office/drawing/2014/chart" uri="{C3380CC4-5D6E-409C-BE32-E72D297353CC}">
              <c16:uniqueId val="{00000008-B277-49D4-A789-5EBE0D36751B}"/>
            </c:ext>
          </c:extLst>
        </c:ser>
        <c:dLbls>
          <c:showLegendKey val="0"/>
          <c:showVal val="0"/>
          <c:showCatName val="0"/>
          <c:showSerName val="0"/>
          <c:showPercent val="0"/>
          <c:showBubbleSize val="0"/>
        </c:dLbls>
        <c:marker val="1"/>
        <c:smooth val="0"/>
        <c:axId val="181420032"/>
        <c:axId val="181421568"/>
      </c:lineChart>
      <c:catAx>
        <c:axId val="18142003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81421568"/>
        <c:crosses val="autoZero"/>
        <c:auto val="1"/>
        <c:lblAlgn val="ctr"/>
        <c:lblOffset val="100"/>
        <c:tickLblSkip val="1"/>
        <c:noMultiLvlLbl val="0"/>
      </c:catAx>
      <c:valAx>
        <c:axId val="181421568"/>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81420032"/>
        <c:crosses val="autoZero"/>
        <c:crossBetween val="between"/>
      </c:valAx>
    </c:plotArea>
    <c:legend>
      <c:legendPos val="r"/>
      <c:legendEntry>
        <c:idx val="8"/>
        <c:delete val="1"/>
      </c:legendEntry>
      <c:layout>
        <c:manualLayout>
          <c:xMode val="edge"/>
          <c:yMode val="edge"/>
          <c:x val="0.84991584385285179"/>
          <c:y val="0.3565776500159703"/>
          <c:w val="0.1483202099737532"/>
          <c:h val="0.36304443426053234"/>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174832706516327"/>
          <c:y val="0.17815882444436512"/>
          <c:w val="0.58489130689727975"/>
          <c:h val="0.54777313987108589"/>
        </c:manualLayout>
      </c:layout>
      <c:doughnutChart>
        <c:varyColors val="1"/>
        <c:ser>
          <c:idx val="1"/>
          <c:order val="0"/>
          <c:tx>
            <c:strRef>
              <c:f>'[5]リンク切公表時非表示（グラフの添え物）'!$CA$84</c:f>
              <c:strCache>
                <c:ptCount val="1"/>
                <c:pt idx="0">
                  <c:v>per capita</c:v>
                </c:pt>
              </c:strCache>
            </c:strRef>
          </c:tx>
          <c:spPr>
            <a:noFill/>
            <a:ln>
              <a:noFill/>
            </a:ln>
          </c:spPr>
          <c:dLbls>
            <c:dLbl>
              <c:idx val="0"/>
              <c:layout>
                <c:manualLayout>
                  <c:x val="0.1028749075382398"/>
                  <c:y val="-1.5920045884103229E-2"/>
                </c:manualLayout>
              </c:layout>
              <c:tx>
                <c:rich>
                  <a:bodyPr wrap="square" lIns="38100" tIns="19050" rIns="38100" bIns="19050" anchor="ctr" anchorCtr="0">
                    <a:noAutofit/>
                  </a:bodyPr>
                  <a:lstStyle/>
                  <a:p>
                    <a:pPr algn="l">
                      <a:defRPr/>
                    </a:pPr>
                    <a:fld id="{5DB6C2E1-0076-466C-891E-A11C66C1F964}" type="VALUE">
                      <a:rPr lang="en-US" altLang="ja-JP" sz="1200" b="1"/>
                      <a:pPr algn="l">
                        <a:defRPr/>
                      </a:pPr>
                      <a:t>[値]</a:t>
                    </a:fld>
                    <a:endParaRPr lang="ja-JP" altLang="en-US"/>
                  </a:p>
                </c:rich>
              </c:tx>
              <c:numFmt formatCode="#,##0_);[Red]\(#,##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42742504194732872"/>
                      <c:h val="4.0033104779631776E-2"/>
                    </c:manualLayout>
                  </c15:layout>
                  <c15:dlblFieldTable/>
                  <c15:showDataLabelsRange val="0"/>
                </c:ext>
                <c:ext xmlns:c16="http://schemas.microsoft.com/office/drawing/2014/chart" uri="{C3380CC4-5D6E-409C-BE32-E72D297353CC}">
                  <c16:uniqueId val="{00000000-4FE8-4EC8-BCD9-7A8157427BF8}"/>
                </c:ext>
              </c:extLst>
            </c:dLbl>
            <c:dLbl>
              <c:idx val="1"/>
              <c:layout>
                <c:manualLayout>
                  <c:x val="0.25006187112421602"/>
                  <c:y val="4.748814092660756E-2"/>
                </c:manualLayout>
              </c:layout>
              <c:tx>
                <c:rich>
                  <a:bodyPr wrap="square" lIns="38100" tIns="19050" rIns="38100" bIns="19050" anchor="ctr" anchorCtr="0">
                    <a:noAutofit/>
                  </a:bodyPr>
                  <a:lstStyle/>
                  <a:p>
                    <a:pPr algn="l">
                      <a:defRPr/>
                    </a:pPr>
                    <a:fld id="{FF78C685-2F26-4058-8C74-87EE39516647}" type="VALUE">
                      <a:rPr lang="en-US" altLang="ja-JP" sz="1100"/>
                      <a:pPr algn="l">
                        <a:defRPr/>
                      </a:pPr>
                      <a:t>[値]</a:t>
                    </a:fld>
                    <a:endParaRPr lang="ja-JP" altLang="en-US"/>
                  </a:p>
                </c:rich>
              </c:tx>
              <c:numFmt formatCode="&quot;(FY&quot;0000&quo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44686796992802474"/>
                      <c:h val="4.0033108211764118E-2"/>
                    </c:manualLayout>
                  </c15:layout>
                  <c15:dlblFieldTable/>
                  <c15:showDataLabelsRange val="0"/>
                </c:ext>
                <c:ext xmlns:c16="http://schemas.microsoft.com/office/drawing/2014/chart" uri="{C3380CC4-5D6E-409C-BE32-E72D297353CC}">
                  <c16:uniqueId val="{00000001-4FE8-4EC8-BCD9-7A8157427BF8}"/>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'12.Household (per capita)'!$Z$26:$Z$35</c:f>
              <c:strCache>
                <c:ptCount val="10"/>
                <c:pt idx="0">
                  <c:v>Coal</c:v>
                </c:pt>
                <c:pt idx="1">
                  <c:v>Kerosene</c:v>
                </c:pt>
                <c:pt idx="2">
                  <c:v>LPG</c:v>
                </c:pt>
                <c:pt idx="3">
                  <c:v>City Gas</c:v>
                </c:pt>
                <c:pt idx="4">
                  <c:v>Electricity</c:v>
                </c:pt>
                <c:pt idx="5">
                  <c:v>Heat</c:v>
                </c:pt>
                <c:pt idx="6">
                  <c:v>Gasoline</c:v>
                </c:pt>
                <c:pt idx="7">
                  <c:v>Diesel Oil</c:v>
                </c:pt>
                <c:pt idx="8">
                  <c:v>Municipal Solid Waste</c:v>
                </c:pt>
                <c:pt idx="9">
                  <c:v>Water and Waste Water</c:v>
                </c:pt>
              </c:strCache>
            </c:strRef>
          </c:cat>
          <c:val>
            <c:numRef>
              <c:f>'[5]リンク切公表時非表示（グラフの添え物）'!$CA$85:$CA$86</c:f>
              <c:numCache>
                <c:formatCode>General</c:formatCode>
                <c:ptCount val="2"/>
                <c:pt idx="0">
                  <c:v>1840</c:v>
                </c:pt>
                <c:pt idx="1">
                  <c:v>2020</c:v>
                </c:pt>
              </c:numCache>
            </c:numRef>
          </c:val>
          <c:extLst>
            <c:ext xmlns:c16="http://schemas.microsoft.com/office/drawing/2014/chart" uri="{C3380CC4-5D6E-409C-BE32-E72D297353CC}">
              <c16:uniqueId val="{00000002-4FE8-4EC8-BCD9-7A8157427BF8}"/>
            </c:ext>
          </c:extLst>
        </c:ser>
        <c:ser>
          <c:idx val="0"/>
          <c:order val="1"/>
          <c:tx>
            <c:strRef>
              <c:f>'12.Household (per capita)'!$BE$24</c:f>
              <c:strCache>
                <c:ptCount val="1"/>
                <c:pt idx="0">
                  <c:v>2020</c:v>
                </c:pt>
              </c:strCache>
            </c:strRef>
          </c:tx>
          <c:spPr>
            <a:ln>
              <a:solidFill>
                <a:schemeClr val="tx1"/>
              </a:solidFill>
            </a:ln>
          </c:spPr>
          <c:dLbls>
            <c:dLbl>
              <c:idx val="0"/>
              <c:delete val="1"/>
              <c:extLst>
                <c:ext xmlns:c15="http://schemas.microsoft.com/office/drawing/2012/chart" uri="{CE6537A1-D6FC-4f65-9D91-7224C49458BB}"/>
                <c:ext xmlns:c16="http://schemas.microsoft.com/office/drawing/2014/chart" uri="{C3380CC4-5D6E-409C-BE32-E72D297353CC}">
                  <c16:uniqueId val="{00000003-4FE8-4EC8-BCD9-7A8157427BF8}"/>
                </c:ext>
              </c:extLst>
            </c:dLbl>
            <c:dLbl>
              <c:idx val="1"/>
              <c:layout>
                <c:manualLayout>
                  <c:x val="0.14371870724927999"/>
                  <c:y val="-0.1134201345135753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6474332566057404"/>
                      <c:h val="7.0279069983163953E-2"/>
                    </c:manualLayout>
                  </c15:layout>
                </c:ext>
                <c:ext xmlns:c16="http://schemas.microsoft.com/office/drawing/2014/chart" uri="{C3380CC4-5D6E-409C-BE32-E72D297353CC}">
                  <c16:uniqueId val="{00000004-4FE8-4EC8-BCD9-7A8157427BF8}"/>
                </c:ext>
              </c:extLst>
            </c:dLbl>
            <c:dLbl>
              <c:idx val="2"/>
              <c:layout>
                <c:manualLayout>
                  <c:x val="4.9935817870725369E-3"/>
                  <c:y val="-5.340035479097881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804917542822142E-2"/>
                      <c:h val="7.236082013150491E-2"/>
                    </c:manualLayout>
                  </c15:layout>
                </c:ext>
                <c:ext xmlns:c16="http://schemas.microsoft.com/office/drawing/2014/chart" uri="{C3380CC4-5D6E-409C-BE32-E72D297353CC}">
                  <c16:uniqueId val="{00000005-4FE8-4EC8-BCD9-7A8157427BF8}"/>
                </c:ext>
              </c:extLst>
            </c:dLbl>
            <c:dLbl>
              <c:idx val="3"/>
              <c:layout>
                <c:manualLayout>
                  <c:x val="2.973263223648469E-3"/>
                  <c:y val="-2.4704215674671126E-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993516233068478"/>
                      <c:h val="7.4759364241465939E-2"/>
                    </c:manualLayout>
                  </c15:layout>
                </c:ext>
                <c:ext xmlns:c16="http://schemas.microsoft.com/office/drawing/2014/chart" uri="{C3380CC4-5D6E-409C-BE32-E72D297353CC}">
                  <c16:uniqueId val="{00000006-4FE8-4EC8-BCD9-7A8157427BF8}"/>
                </c:ext>
              </c:extLst>
            </c:dLbl>
            <c:dLbl>
              <c:idx val="4"/>
              <c:layout>
                <c:manualLayout>
                  <c:x val="-3.9748642765194811E-2"/>
                  <c:y val="-1.17370892018780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FE8-4EC8-BCD9-7A8157427BF8}"/>
                </c:ext>
              </c:extLst>
            </c:dLbl>
            <c:dLbl>
              <c:idx val="5"/>
              <c:layout>
                <c:manualLayout>
                  <c:x val="-7.3849647224042719E-2"/>
                  <c:y val="0.1062861916220897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8431814256643598E-2"/>
                      <c:h val="9.5109360391153072E-2"/>
                    </c:manualLayout>
                  </c15:layout>
                </c:ext>
                <c:ext xmlns:c16="http://schemas.microsoft.com/office/drawing/2014/chart" uri="{C3380CC4-5D6E-409C-BE32-E72D297353CC}">
                  <c16:uniqueId val="{00000008-4FE8-4EC8-BCD9-7A8157427BF8}"/>
                </c:ext>
              </c:extLst>
            </c:dLbl>
            <c:dLbl>
              <c:idx val="6"/>
              <c:layout>
                <c:manualLayout>
                  <c:x val="-1.030221698793121E-3"/>
                  <c:y val="5.5917554172383319E-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689291690923062"/>
                      <c:h val="7.1013030609056227E-2"/>
                    </c:manualLayout>
                  </c15:layout>
                </c:ext>
                <c:ext xmlns:c16="http://schemas.microsoft.com/office/drawing/2014/chart" uri="{C3380CC4-5D6E-409C-BE32-E72D297353CC}">
                  <c16:uniqueId val="{00000009-4FE8-4EC8-BCD9-7A8157427BF8}"/>
                </c:ext>
              </c:extLst>
            </c:dLbl>
            <c:dLbl>
              <c:idx val="7"/>
              <c:layout>
                <c:manualLayout>
                  <c:x val="-0.19576165170748736"/>
                  <c:y val="-7.003139943137809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4FE8-4EC8-BCD9-7A8157427BF8}"/>
                </c:ext>
              </c:extLst>
            </c:dLbl>
            <c:dLbl>
              <c:idx val="8"/>
              <c:layout>
                <c:manualLayout>
                  <c:x val="-0.1140480847187206"/>
                  <c:y val="-0.1228918242435767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252586600588027"/>
                      <c:h val="0.10376852755606258"/>
                    </c:manualLayout>
                  </c15:layout>
                </c:ext>
                <c:ext xmlns:c16="http://schemas.microsoft.com/office/drawing/2014/chart" uri="{C3380CC4-5D6E-409C-BE32-E72D297353CC}">
                  <c16:uniqueId val="{0000000B-4FE8-4EC8-BCD9-7A8157427BF8}"/>
                </c:ext>
              </c:extLst>
            </c:dLbl>
            <c:dLbl>
              <c:idx val="9"/>
              <c:layout>
                <c:manualLayout>
                  <c:x val="5.7804824453122731E-3"/>
                  <c:y val="-0.1262005142024065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747331307007658"/>
                      <c:h val="0.11751259963454881"/>
                    </c:manualLayout>
                  </c15:layout>
                </c:ext>
                <c:ext xmlns:c16="http://schemas.microsoft.com/office/drawing/2014/chart" uri="{C3380CC4-5D6E-409C-BE32-E72D297353CC}">
                  <c16:uniqueId val="{0000000C-4FE8-4EC8-BCD9-7A8157427BF8}"/>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'12.Household (per capita)'!$Z$26:$Z$35</c:f>
              <c:strCache>
                <c:ptCount val="10"/>
                <c:pt idx="0">
                  <c:v>Coal</c:v>
                </c:pt>
                <c:pt idx="1">
                  <c:v>Kerosene</c:v>
                </c:pt>
                <c:pt idx="2">
                  <c:v>LPG</c:v>
                </c:pt>
                <c:pt idx="3">
                  <c:v>City Gas</c:v>
                </c:pt>
                <c:pt idx="4">
                  <c:v>Electricity</c:v>
                </c:pt>
                <c:pt idx="5">
                  <c:v>Heat</c:v>
                </c:pt>
                <c:pt idx="6">
                  <c:v>Gasoline</c:v>
                </c:pt>
                <c:pt idx="7">
                  <c:v>Diesel Oil</c:v>
                </c:pt>
                <c:pt idx="8">
                  <c:v>Municipal Solid Waste</c:v>
                </c:pt>
                <c:pt idx="9">
                  <c:v>Water and Waste Water</c:v>
                </c:pt>
              </c:strCache>
            </c:strRef>
          </c:cat>
          <c:val>
            <c:numRef>
              <c:f>'12.Household (per capita)'!$BE$26:$BE$35</c:f>
              <c:numCache>
                <c:formatCode>0.0%</c:formatCode>
                <c:ptCount val="10"/>
                <c:pt idx="0">
                  <c:v>0</c:v>
                </c:pt>
                <c:pt idx="1">
                  <c:v>9.1181425439298261E-2</c:v>
                </c:pt>
                <c:pt idx="2">
                  <c:v>5.3103971818410763E-2</c:v>
                </c:pt>
                <c:pt idx="3">
                  <c:v>9.6039594162000572E-2</c:v>
                </c:pt>
                <c:pt idx="4">
                  <c:v>0.47644752489359687</c:v>
                </c:pt>
                <c:pt idx="5" formatCode="0.00%">
                  <c:v>2.3266939076365656E-4</c:v>
                </c:pt>
                <c:pt idx="6">
                  <c:v>0.21591718255856465</c:v>
                </c:pt>
                <c:pt idx="7">
                  <c:v>1.0823184139035803E-2</c:v>
                </c:pt>
                <c:pt idx="8">
                  <c:v>3.8046252578238904E-2</c:v>
                </c:pt>
                <c:pt idx="9">
                  <c:v>1.8208195020090634E-2</c:v>
                </c:pt>
              </c:numCache>
            </c:numRef>
          </c:val>
          <c:extLst>
            <c:ext xmlns:c16="http://schemas.microsoft.com/office/drawing/2014/chart" uri="{C3380CC4-5D6E-409C-BE32-E72D297353CC}">
              <c16:uniqueId val="{0000000D-4FE8-4EC8-BCD9-7A8157427BF8}"/>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391538117987419"/>
          <c:y val="0.14748555196657553"/>
          <c:w val="0.5757203485443233"/>
          <c:h val="0.60307655636404789"/>
        </c:manualLayout>
      </c:layout>
      <c:doughnutChart>
        <c:varyColors val="1"/>
        <c:ser>
          <c:idx val="1"/>
          <c:order val="0"/>
          <c:tx>
            <c:strRef>
              <c:f>'[5]リンク切公表時非表示（グラフの添え物）'!$CA$84</c:f>
              <c:strCache>
                <c:ptCount val="1"/>
                <c:pt idx="0">
                  <c:v>per capita</c:v>
                </c:pt>
              </c:strCache>
            </c:strRef>
          </c:tx>
          <c:dPt>
            <c:idx val="0"/>
            <c:bubble3D val="0"/>
            <c:spPr>
              <a:noFill/>
            </c:spPr>
            <c:extLst>
              <c:ext xmlns:c16="http://schemas.microsoft.com/office/drawing/2014/chart" uri="{C3380CC4-5D6E-409C-BE32-E72D297353CC}">
                <c16:uniqueId val="{00000001-8022-40E8-B310-27C6A5B10850}"/>
              </c:ext>
            </c:extLst>
          </c:dPt>
          <c:dPt>
            <c:idx val="1"/>
            <c:bubble3D val="0"/>
            <c:spPr>
              <a:noFill/>
            </c:spPr>
            <c:extLst>
              <c:ext xmlns:c16="http://schemas.microsoft.com/office/drawing/2014/chart" uri="{C3380CC4-5D6E-409C-BE32-E72D297353CC}">
                <c16:uniqueId val="{00000003-8022-40E8-B310-27C6A5B10850}"/>
              </c:ext>
            </c:extLst>
          </c:dPt>
          <c:dLbls>
            <c:dLbl>
              <c:idx val="0"/>
              <c:layout>
                <c:manualLayout>
                  <c:x val="0.11395257111940399"/>
                  <c:y val="-9.4153965016777197E-3"/>
                </c:manualLayout>
              </c:layout>
              <c:tx>
                <c:rich>
                  <a:bodyPr wrap="square" lIns="38100" tIns="19050" rIns="38100" bIns="19050" anchor="ctr" anchorCtr="0">
                    <a:noAutofit/>
                  </a:bodyPr>
                  <a:lstStyle/>
                  <a:p>
                    <a:pPr algn="l">
                      <a:defRPr/>
                    </a:pPr>
                    <a:fld id="{EEE21D84-9854-4549-B233-3058D2467B2E}" type="VALUE">
                      <a:rPr lang="en-US" altLang="ja-JP" sz="1200" b="1"/>
                      <a:pPr algn="l">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5424312381386472"/>
                      <c:h val="3.9723851912132929E-2"/>
                    </c:manualLayout>
                  </c15:layout>
                  <c15:dlblFieldTable/>
                  <c15:showDataLabelsRange val="0"/>
                </c:ext>
                <c:ext xmlns:c16="http://schemas.microsoft.com/office/drawing/2014/chart" uri="{C3380CC4-5D6E-409C-BE32-E72D297353CC}">
                  <c16:uniqueId val="{00000001-8022-40E8-B310-27C6A5B10850}"/>
                </c:ext>
              </c:extLst>
            </c:dLbl>
            <c:dLbl>
              <c:idx val="1"/>
              <c:layout>
                <c:manualLayout>
                  <c:x val="0.27411420944835163"/>
                  <c:y val="6.1413804192046159E-2"/>
                </c:manualLayout>
              </c:layout>
              <c:spPr>
                <a:noFill/>
                <a:ln>
                  <a:noFill/>
                </a:ln>
                <a:effectLst/>
              </c:spPr>
              <c:txPr>
                <a:bodyPr wrap="square" lIns="38100" tIns="19050" rIns="38100" bIns="19050" anchor="ctr" anchorCtr="0">
                  <a:noAutofit/>
                </a:bodyPr>
                <a:lstStyle/>
                <a:p>
                  <a:pPr algn="l">
                    <a:defRPr sz="11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50198622191135522"/>
                      <c:h val="3.9723851912132929E-2"/>
                    </c:manualLayout>
                  </c15:layout>
                </c:ext>
                <c:ext xmlns:c16="http://schemas.microsoft.com/office/drawing/2014/chart" uri="{C3380CC4-5D6E-409C-BE32-E72D297353CC}">
                  <c16:uniqueId val="{00000003-8022-40E8-B310-27C6A5B108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'12.Household (per capita)'!$Z$52:$Z$59</c:f>
              <c:strCache>
                <c:ptCount val="8"/>
                <c:pt idx="0">
                  <c:v>Heating</c:v>
                </c:pt>
                <c:pt idx="1">
                  <c:v>Cooling</c:v>
                </c:pt>
                <c:pt idx="2">
                  <c:v>Hot Water</c:v>
                </c:pt>
                <c:pt idx="3">
                  <c:v>Cooking</c:v>
                </c:pt>
                <c:pt idx="4">
                  <c:v>Power etc.*</c:v>
                </c:pt>
                <c:pt idx="5">
                  <c:v>Car</c:v>
                </c:pt>
                <c:pt idx="6">
                  <c:v>Municipal Solid Waste</c:v>
                </c:pt>
                <c:pt idx="7">
                  <c:v>Water and Waste Water</c:v>
                </c:pt>
              </c:strCache>
            </c:strRef>
          </c:cat>
          <c:val>
            <c:numRef>
              <c:f>'[5]リンク切公表時非表示（グラフの添え物）'!$CA$85:$CA$86</c:f>
              <c:numCache>
                <c:formatCode>General</c:formatCode>
                <c:ptCount val="2"/>
                <c:pt idx="0">
                  <c:v>1840</c:v>
                </c:pt>
                <c:pt idx="1">
                  <c:v>2020</c:v>
                </c:pt>
              </c:numCache>
            </c:numRef>
          </c:val>
          <c:extLst>
            <c:ext xmlns:c16="http://schemas.microsoft.com/office/drawing/2014/chart" uri="{C3380CC4-5D6E-409C-BE32-E72D297353CC}">
              <c16:uniqueId val="{00000004-8022-40E8-B310-27C6A5B10850}"/>
            </c:ext>
          </c:extLst>
        </c:ser>
        <c:ser>
          <c:idx val="0"/>
          <c:order val="1"/>
          <c:tx>
            <c:strRef>
              <c:f>'12.Household (per capita)'!$BE$50</c:f>
              <c:strCache>
                <c:ptCount val="1"/>
                <c:pt idx="0">
                  <c:v>2020</c:v>
                </c:pt>
              </c:strCache>
            </c:strRef>
          </c:tx>
          <c:spPr>
            <a:ln>
              <a:solidFill>
                <a:sysClr val="windowText" lastClr="000000"/>
              </a:solidFill>
            </a:ln>
          </c:spPr>
          <c:dPt>
            <c:idx val="0"/>
            <c:bubble3D val="0"/>
            <c:spPr>
              <a:solidFill>
                <a:srgbClr val="C0504D">
                  <a:lumMod val="75000"/>
                </a:srgbClr>
              </a:solidFill>
              <a:ln>
                <a:solidFill>
                  <a:sysClr val="windowText" lastClr="000000"/>
                </a:solidFill>
              </a:ln>
            </c:spPr>
            <c:extLst>
              <c:ext xmlns:c16="http://schemas.microsoft.com/office/drawing/2014/chart" uri="{C3380CC4-5D6E-409C-BE32-E72D297353CC}">
                <c16:uniqueId val="{00000006-8022-40E8-B310-27C6A5B10850}"/>
              </c:ext>
            </c:extLst>
          </c:dPt>
          <c:dPt>
            <c:idx val="1"/>
            <c:bubble3D val="0"/>
            <c:spPr>
              <a:solidFill>
                <a:srgbClr val="4F81BD">
                  <a:lumMod val="75000"/>
                </a:srgbClr>
              </a:solidFill>
              <a:ln>
                <a:solidFill>
                  <a:sysClr val="windowText" lastClr="000000"/>
                </a:solidFill>
              </a:ln>
            </c:spPr>
            <c:extLst>
              <c:ext xmlns:c16="http://schemas.microsoft.com/office/drawing/2014/chart" uri="{C3380CC4-5D6E-409C-BE32-E72D297353CC}">
                <c16:uniqueId val="{00000008-8022-40E8-B310-27C6A5B10850}"/>
              </c:ext>
            </c:extLst>
          </c:dPt>
          <c:dLbls>
            <c:dLbl>
              <c:idx val="0"/>
              <c:layout>
                <c:manualLayout>
                  <c:x val="-6.5806210062773926E-6"/>
                  <c:y val="-7.4486300510395124E-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485452800553859"/>
                      <c:h val="8.1328313885198414E-2"/>
                    </c:manualLayout>
                  </c15:layout>
                </c:ext>
                <c:ext xmlns:c16="http://schemas.microsoft.com/office/drawing/2014/chart" uri="{C3380CC4-5D6E-409C-BE32-E72D297353CC}">
                  <c16:uniqueId val="{00000006-8022-40E8-B310-27C6A5B10850}"/>
                </c:ext>
              </c:extLst>
            </c:dLbl>
            <c:dLbl>
              <c:idx val="1"/>
              <c:layout>
                <c:manualLayout>
                  <c:x val="0.1408695491777342"/>
                  <c:y val="-4.749263300237953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254181120253906"/>
                      <c:h val="6.9310882280718508E-2"/>
                    </c:manualLayout>
                  </c15:layout>
                </c:ext>
                <c:ext xmlns:c16="http://schemas.microsoft.com/office/drawing/2014/chart" uri="{C3380CC4-5D6E-409C-BE32-E72D297353CC}">
                  <c16:uniqueId val="{00000008-8022-40E8-B310-27C6A5B10850}"/>
                </c:ext>
              </c:extLst>
            </c:dLbl>
            <c:dLbl>
              <c:idx val="2"/>
              <c:layout>
                <c:manualLayout>
                  <c:x val="-1.7626539713788817E-3"/>
                  <c:y val="3.368949117424340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34391324914132"/>
                      <c:h val="0.12506874089992234"/>
                    </c:manualLayout>
                  </c15:layout>
                </c:ext>
                <c:ext xmlns:c16="http://schemas.microsoft.com/office/drawing/2014/chart" uri="{C3380CC4-5D6E-409C-BE32-E72D297353CC}">
                  <c16:uniqueId val="{00000009-8022-40E8-B310-27C6A5B10850}"/>
                </c:ext>
              </c:extLst>
            </c:dLbl>
            <c:dLbl>
              <c:idx val="3"/>
              <c:layout>
                <c:manualLayout>
                  <c:x val="7.5931707700589946E-3"/>
                  <c:y val="6.947621005939830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96808173685447"/>
                      <c:h val="7.7148825815514716E-2"/>
                    </c:manualLayout>
                  </c15:layout>
                </c:ext>
                <c:ext xmlns:c16="http://schemas.microsoft.com/office/drawing/2014/chart" uri="{C3380CC4-5D6E-409C-BE32-E72D297353CC}">
                  <c16:uniqueId val="{0000000A-8022-40E8-B310-27C6A5B10850}"/>
                </c:ext>
              </c:extLst>
            </c:dLbl>
            <c:dLbl>
              <c:idx val="4"/>
              <c:layout>
                <c:manualLayout>
                  <c:x val="1.0598832359186506E-2"/>
                  <c:y val="-1.038017429211714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022-40E8-B310-27C6A5B10850}"/>
                </c:ext>
              </c:extLst>
            </c:dLbl>
            <c:dLbl>
              <c:idx val="5"/>
              <c:layout>
                <c:manualLayout>
                  <c:x val="-2.7901634823990951E-3"/>
                  <c:y val="7.582890765115581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5136374424867286E-2"/>
                      <c:h val="8.9038306450575755E-2"/>
                    </c:manualLayout>
                  </c15:layout>
                </c:ext>
                <c:ext xmlns:c16="http://schemas.microsoft.com/office/drawing/2014/chart" uri="{C3380CC4-5D6E-409C-BE32-E72D297353CC}">
                  <c16:uniqueId val="{0000000C-8022-40E8-B310-27C6A5B10850}"/>
                </c:ext>
              </c:extLst>
            </c:dLbl>
            <c:dLbl>
              <c:idx val="6"/>
              <c:layout>
                <c:manualLayout>
                  <c:x val="-0.20581713200941965"/>
                  <c:y val="-7.671718431332824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190139424309955"/>
                      <c:h val="9.9586109141503565E-2"/>
                    </c:manualLayout>
                  </c15:layout>
                </c:ext>
                <c:ext xmlns:c16="http://schemas.microsoft.com/office/drawing/2014/chart" uri="{C3380CC4-5D6E-409C-BE32-E72D297353CC}">
                  <c16:uniqueId val="{0000000D-8022-40E8-B310-27C6A5B10850}"/>
                </c:ext>
              </c:extLst>
            </c:dLbl>
            <c:dLbl>
              <c:idx val="7"/>
              <c:layout>
                <c:manualLayout>
                  <c:x val="-1.4239335361790029E-2"/>
                  <c:y val="-0.1270195144125320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627354230551379"/>
                      <c:h val="0.10411106103086518"/>
                    </c:manualLayout>
                  </c15:layout>
                </c:ext>
                <c:ext xmlns:c16="http://schemas.microsoft.com/office/drawing/2014/chart" uri="{C3380CC4-5D6E-409C-BE32-E72D297353CC}">
                  <c16:uniqueId val="{0000000E-8022-40E8-B310-27C6A5B10850}"/>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'12.Household (per capita)'!$Z$52:$Z$59</c:f>
              <c:strCache>
                <c:ptCount val="8"/>
                <c:pt idx="0">
                  <c:v>Heating</c:v>
                </c:pt>
                <c:pt idx="1">
                  <c:v>Cooling</c:v>
                </c:pt>
                <c:pt idx="2">
                  <c:v>Hot Water</c:v>
                </c:pt>
                <c:pt idx="3">
                  <c:v>Cooking</c:v>
                </c:pt>
                <c:pt idx="4">
                  <c:v>Power etc.*</c:v>
                </c:pt>
                <c:pt idx="5">
                  <c:v>Car</c:v>
                </c:pt>
                <c:pt idx="6">
                  <c:v>Municipal Solid Waste</c:v>
                </c:pt>
                <c:pt idx="7">
                  <c:v>Water and Waste Water</c:v>
                </c:pt>
              </c:strCache>
            </c:strRef>
          </c:cat>
          <c:val>
            <c:numRef>
              <c:f>'12.Household (per capita)'!$BE$52:$BE$59</c:f>
              <c:numCache>
                <c:formatCode>0.0%</c:formatCode>
                <c:ptCount val="8"/>
                <c:pt idx="0">
                  <c:v>0.15939841527672977</c:v>
                </c:pt>
                <c:pt idx="1">
                  <c:v>2.5681890484984114E-2</c:v>
                </c:pt>
                <c:pt idx="2">
                  <c:v>0.14986044331317508</c:v>
                </c:pt>
                <c:pt idx="3">
                  <c:v>5.8012280745537201E-2</c:v>
                </c:pt>
                <c:pt idx="4">
                  <c:v>0.32405215588364394</c:v>
                </c:pt>
                <c:pt idx="5">
                  <c:v>0.22674036669760045</c:v>
                </c:pt>
                <c:pt idx="6">
                  <c:v>3.8046252578238904E-2</c:v>
                </c:pt>
                <c:pt idx="7">
                  <c:v>1.8208195020090634E-2</c:v>
                </c:pt>
              </c:numCache>
            </c:numRef>
          </c:val>
          <c:extLst>
            <c:ext xmlns:c16="http://schemas.microsoft.com/office/drawing/2014/chart" uri="{C3380CC4-5D6E-409C-BE32-E72D297353CC}">
              <c16:uniqueId val="{0000000F-8022-40E8-B310-27C6A5B10850}"/>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Times New Roman" panose="02020603050405020304" pitchFamily="18" charset="0"/>
                <a:cs typeface="Times New Roman" panose="02020603050405020304" pitchFamily="18" charset="0"/>
              </a:defRPr>
            </a:pPr>
            <a:r>
              <a:rPr lang="en-US" altLang="ja-JP" sz="1800" b="1" i="0" baseline="0">
                <a:effectLst/>
                <a:latin typeface="Times New Roman" panose="02020603050405020304" pitchFamily="18" charset="0"/>
                <a:cs typeface="Times New Roman" panose="02020603050405020304" pitchFamily="18" charset="0"/>
              </a:rPr>
              <a:t>Trends in 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per capita (by fuel type)</a:t>
            </a:r>
            <a:endParaRPr lang="ja-JP" altLang="ja-JP" sz="1600">
              <a:effectLst/>
              <a:latin typeface="Times New Roman" panose="02020603050405020304" pitchFamily="18" charset="0"/>
              <a:cs typeface="Times New Roman" panose="02020603050405020304" pitchFamily="18" charset="0"/>
            </a:endParaRPr>
          </a:p>
        </c:rich>
      </c:tx>
      <c:overlay val="0"/>
    </c:title>
    <c:autoTitleDeleted val="0"/>
    <c:plotArea>
      <c:layout>
        <c:manualLayout>
          <c:layoutTarget val="inner"/>
          <c:xMode val="edge"/>
          <c:yMode val="edge"/>
          <c:x val="0.12037541666666668"/>
          <c:y val="0.1320487037037037"/>
          <c:w val="0.72339680555555563"/>
          <c:h val="0.66606148148148281"/>
        </c:manualLayout>
      </c:layout>
      <c:barChart>
        <c:barDir val="col"/>
        <c:grouping val="stacked"/>
        <c:varyColors val="0"/>
        <c:ser>
          <c:idx val="0"/>
          <c:order val="0"/>
          <c:tx>
            <c:strRef>
              <c:f>'12.Household (per capita)'!$Z$12</c:f>
              <c:strCache>
                <c:ptCount val="1"/>
                <c:pt idx="0">
                  <c:v>Coal</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capita)'!$AA$12:$BE$12</c:f>
              <c:numCache>
                <c:formatCode>#,##0.0_);[Red]\(#,##0.0\)</c:formatCode>
                <c:ptCount val="31"/>
                <c:pt idx="0">
                  <c:v>2.5094841602840035</c:v>
                </c:pt>
                <c:pt idx="1">
                  <c:v>2.2192863354646981</c:v>
                </c:pt>
                <c:pt idx="2">
                  <c:v>2.961854138992666</c:v>
                </c:pt>
                <c:pt idx="3">
                  <c:v>2.4606126931457561</c:v>
                </c:pt>
                <c:pt idx="4">
                  <c:v>1.7966329280478188</c:v>
                </c:pt>
                <c:pt idx="5">
                  <c:v>1.4040763602188022</c:v>
                </c:pt>
                <c:pt idx="6">
                  <c:v>2.0215125336654509</c:v>
                </c:pt>
                <c:pt idx="7">
                  <c:v>1.6489152051259979</c:v>
                </c:pt>
                <c:pt idx="8">
                  <c:v>1.0575174794409079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1FA2-426B-90CB-63BE0CDAEC7D}"/>
            </c:ext>
          </c:extLst>
        </c:ser>
        <c:ser>
          <c:idx val="1"/>
          <c:order val="1"/>
          <c:tx>
            <c:strRef>
              <c:f>'12.Household (per capita)'!$Z$13</c:f>
              <c:strCache>
                <c:ptCount val="1"/>
                <c:pt idx="0">
                  <c:v>Kerosene</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capita)'!$AA$13:$BE$13</c:f>
              <c:numCache>
                <c:formatCode>#,##0_);[Red]\(#,##0\)</c:formatCode>
                <c:ptCount val="31"/>
                <c:pt idx="0">
                  <c:v>213.90546890194696</c:v>
                </c:pt>
                <c:pt idx="1">
                  <c:v>211.4550009650176</c:v>
                </c:pt>
                <c:pt idx="2">
                  <c:v>225.4565849547505</c:v>
                </c:pt>
                <c:pt idx="3">
                  <c:v>237.2020661806576</c:v>
                </c:pt>
                <c:pt idx="4">
                  <c:v>230.66222307171611</c:v>
                </c:pt>
                <c:pt idx="5">
                  <c:v>245.14782844456656</c:v>
                </c:pt>
                <c:pt idx="6">
                  <c:v>258.46135332829078</c:v>
                </c:pt>
                <c:pt idx="7">
                  <c:v>240.06679924095889</c:v>
                </c:pt>
                <c:pt idx="8">
                  <c:v>236.73283509686723</c:v>
                </c:pt>
                <c:pt idx="9">
                  <c:v>246.71363075560404</c:v>
                </c:pt>
                <c:pt idx="10">
                  <c:v>270.84265536795419</c:v>
                </c:pt>
                <c:pt idx="11">
                  <c:v>248.54989743783548</c:v>
                </c:pt>
                <c:pt idx="12">
                  <c:v>264.24241958057996</c:v>
                </c:pt>
                <c:pt idx="13">
                  <c:v>230.6546567362779</c:v>
                </c:pt>
                <c:pt idx="14">
                  <c:v>245.95044843496601</c:v>
                </c:pt>
                <c:pt idx="15">
                  <c:v>260.39971589075589</c:v>
                </c:pt>
                <c:pt idx="16">
                  <c:v>230.99876535670089</c:v>
                </c:pt>
                <c:pt idx="17">
                  <c:v>221.70930956999027</c:v>
                </c:pt>
                <c:pt idx="18">
                  <c:v>203.52272396245164</c:v>
                </c:pt>
                <c:pt idx="19">
                  <c:v>203.84966453437636</c:v>
                </c:pt>
                <c:pt idx="20">
                  <c:v>218.02397235294737</c:v>
                </c:pt>
                <c:pt idx="21">
                  <c:v>214.52587293556408</c:v>
                </c:pt>
                <c:pt idx="22">
                  <c:v>209.72500283531394</c:v>
                </c:pt>
                <c:pt idx="23">
                  <c:v>198.47648484306418</c:v>
                </c:pt>
                <c:pt idx="24">
                  <c:v>186.82840593917157</c:v>
                </c:pt>
                <c:pt idx="25">
                  <c:v>175.50395980580154</c:v>
                </c:pt>
                <c:pt idx="26">
                  <c:v>180.04086420619331</c:v>
                </c:pt>
                <c:pt idx="27">
                  <c:v>193.85691349440378</c:v>
                </c:pt>
                <c:pt idx="28">
                  <c:v>160.45542260864977</c:v>
                </c:pt>
                <c:pt idx="29">
                  <c:v>159.98890373873809</c:v>
                </c:pt>
                <c:pt idx="30">
                  <c:v>167.85042865770362</c:v>
                </c:pt>
              </c:numCache>
            </c:numRef>
          </c:val>
          <c:extLst>
            <c:ext xmlns:c16="http://schemas.microsoft.com/office/drawing/2014/chart" uri="{C3380CC4-5D6E-409C-BE32-E72D297353CC}">
              <c16:uniqueId val="{00000001-1FA2-426B-90CB-63BE0CDAEC7D}"/>
            </c:ext>
          </c:extLst>
        </c:ser>
        <c:ser>
          <c:idx val="2"/>
          <c:order val="2"/>
          <c:tx>
            <c:strRef>
              <c:f>'12.Household (per capita)'!$Z$14</c:f>
              <c:strCache>
                <c:ptCount val="1"/>
                <c:pt idx="0">
                  <c:v>LPG</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capita)'!$AA$14:$BE$14</c:f>
              <c:numCache>
                <c:formatCode>#,##0_);[Red]\(#,##0\)</c:formatCode>
                <c:ptCount val="31"/>
                <c:pt idx="0">
                  <c:v>106.37036993466666</c:v>
                </c:pt>
                <c:pt idx="1">
                  <c:v>109.30570706871087</c:v>
                </c:pt>
                <c:pt idx="2">
                  <c:v>110.60489173748417</c:v>
                </c:pt>
                <c:pt idx="3">
                  <c:v>116.8857781200735</c:v>
                </c:pt>
                <c:pt idx="4">
                  <c:v>119.60632862087226</c:v>
                </c:pt>
                <c:pt idx="5">
                  <c:v>121.92002304213867</c:v>
                </c:pt>
                <c:pt idx="6">
                  <c:v>124.07519541367461</c:v>
                </c:pt>
                <c:pt idx="7">
                  <c:v>119.61332689136566</c:v>
                </c:pt>
                <c:pt idx="8">
                  <c:v>123.94840283298296</c:v>
                </c:pt>
                <c:pt idx="9">
                  <c:v>124.46348376832921</c:v>
                </c:pt>
                <c:pt idx="10">
                  <c:v>124.92935300550182</c:v>
                </c:pt>
                <c:pt idx="11">
                  <c:v>119.90509207802231</c:v>
                </c:pt>
                <c:pt idx="12">
                  <c:v>120.35777945448145</c:v>
                </c:pt>
                <c:pt idx="13">
                  <c:v>126.26858112909314</c:v>
                </c:pt>
                <c:pt idx="14">
                  <c:v>116.24626011963173</c:v>
                </c:pt>
                <c:pt idx="15">
                  <c:v>112.93544526455614</c:v>
                </c:pt>
                <c:pt idx="16">
                  <c:v>112.32779281729565</c:v>
                </c:pt>
                <c:pt idx="17">
                  <c:v>114.16883728616278</c:v>
                </c:pt>
                <c:pt idx="18">
                  <c:v>107.55242751323536</c:v>
                </c:pt>
                <c:pt idx="19">
                  <c:v>105.08940197928956</c:v>
                </c:pt>
                <c:pt idx="20">
                  <c:v>110.83354043396102</c:v>
                </c:pt>
                <c:pt idx="21">
                  <c:v>101.9164892093209</c:v>
                </c:pt>
                <c:pt idx="22">
                  <c:v>108.00184372896963</c:v>
                </c:pt>
                <c:pt idx="23">
                  <c:v>105.66157046104871</c:v>
                </c:pt>
                <c:pt idx="24" formatCode="#,##0.0_);[Red]\(#,##0.0\)">
                  <c:v>99.316716538921398</c:v>
                </c:pt>
                <c:pt idx="25" formatCode="#,##0.0_);[Red]\(#,##0.0\)">
                  <c:v>97.397555005295928</c:v>
                </c:pt>
                <c:pt idx="26" formatCode="#,##0.0_);[Red]\(#,##0.0\)">
                  <c:v>92.380406649769512</c:v>
                </c:pt>
                <c:pt idx="27" formatCode="#,##0.0_);[Red]\(#,##0.0\)">
                  <c:v>98.78853286350305</c:v>
                </c:pt>
                <c:pt idx="28" formatCode="#,##0.0_);[Red]\(#,##0.0\)">
                  <c:v>88.779601873625012</c:v>
                </c:pt>
                <c:pt idx="29" formatCode="#,##0.0_);[Red]\(#,##0.0\)">
                  <c:v>97.181727147158639</c:v>
                </c:pt>
                <c:pt idx="30" formatCode="#,##0.0_);[Red]\(#,##0.0\)">
                  <c:v>97.755923316649756</c:v>
                </c:pt>
              </c:numCache>
            </c:numRef>
          </c:val>
          <c:extLst>
            <c:ext xmlns:c16="http://schemas.microsoft.com/office/drawing/2014/chart" uri="{C3380CC4-5D6E-409C-BE32-E72D297353CC}">
              <c16:uniqueId val="{00000002-1FA2-426B-90CB-63BE0CDAEC7D}"/>
            </c:ext>
          </c:extLst>
        </c:ser>
        <c:ser>
          <c:idx val="3"/>
          <c:order val="3"/>
          <c:tx>
            <c:strRef>
              <c:f>'12.Household (per capita)'!$Z$15</c:f>
              <c:strCache>
                <c:ptCount val="1"/>
                <c:pt idx="0">
                  <c:v>City Gas</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capita)'!$AA$15:$BE$15</c:f>
              <c:numCache>
                <c:formatCode>#,##0_);[Red]\(#,##0\)</c:formatCode>
                <c:ptCount val="31"/>
                <c:pt idx="0">
                  <c:v>147.78094949102078</c:v>
                </c:pt>
                <c:pt idx="1">
                  <c:v>154.86734289713604</c:v>
                </c:pt>
                <c:pt idx="2">
                  <c:v>160.45127565920251</c:v>
                </c:pt>
                <c:pt idx="3">
                  <c:v>168.85814255947261</c:v>
                </c:pt>
                <c:pt idx="4">
                  <c:v>157.52179755609498</c:v>
                </c:pt>
                <c:pt idx="5">
                  <c:v>168.89549857420857</c:v>
                </c:pt>
                <c:pt idx="6">
                  <c:v>170.66935160567974</c:v>
                </c:pt>
                <c:pt idx="7">
                  <c:v>167.61667805016432</c:v>
                </c:pt>
                <c:pt idx="8">
                  <c:v>166.24581241811379</c:v>
                </c:pt>
                <c:pt idx="9">
                  <c:v>170.31226110943575</c:v>
                </c:pt>
                <c:pt idx="10">
                  <c:v>173.27012646307304</c:v>
                </c:pt>
                <c:pt idx="11">
                  <c:v>169.99371872857063</c:v>
                </c:pt>
                <c:pt idx="12">
                  <c:v>174.95060019024208</c:v>
                </c:pt>
                <c:pt idx="13">
                  <c:v>174.9330916059306</c:v>
                </c:pt>
                <c:pt idx="14">
                  <c:v>169.98895848506891</c:v>
                </c:pt>
                <c:pt idx="15">
                  <c:v>177.62813599330488</c:v>
                </c:pt>
                <c:pt idx="16">
                  <c:v>173.6597848520795</c:v>
                </c:pt>
                <c:pt idx="17">
                  <c:v>174.95813774733119</c:v>
                </c:pt>
                <c:pt idx="18">
                  <c:v>170.67223705090399</c:v>
                </c:pt>
                <c:pt idx="19">
                  <c:v>170.24502184549954</c:v>
                </c:pt>
                <c:pt idx="20">
                  <c:v>172.61265592525723</c:v>
                </c:pt>
                <c:pt idx="21">
                  <c:v>172.79222784710976</c:v>
                </c:pt>
                <c:pt idx="22">
                  <c:v>173.10420664859109</c:v>
                </c:pt>
                <c:pt idx="23">
                  <c:v>169.27403043793922</c:v>
                </c:pt>
                <c:pt idx="24">
                  <c:v>169.80469668119221</c:v>
                </c:pt>
                <c:pt idx="25">
                  <c:v>162.92696123314124</c:v>
                </c:pt>
                <c:pt idx="26">
                  <c:v>166.48619079843749</c:v>
                </c:pt>
                <c:pt idx="27">
                  <c:v>175.0502408111729</c:v>
                </c:pt>
                <c:pt idx="28">
                  <c:v>163.25305966674557</c:v>
                </c:pt>
                <c:pt idx="29">
                  <c:v>165.76679175851507</c:v>
                </c:pt>
                <c:pt idx="30">
                  <c:v>176.79354068593017</c:v>
                </c:pt>
              </c:numCache>
            </c:numRef>
          </c:val>
          <c:extLst>
            <c:ext xmlns:c16="http://schemas.microsoft.com/office/drawing/2014/chart" uri="{C3380CC4-5D6E-409C-BE32-E72D297353CC}">
              <c16:uniqueId val="{00000003-1FA2-426B-90CB-63BE0CDAEC7D}"/>
            </c:ext>
          </c:extLst>
        </c:ser>
        <c:ser>
          <c:idx val="4"/>
          <c:order val="4"/>
          <c:tx>
            <c:strRef>
              <c:f>'12.Household (per capita)'!$Z$16</c:f>
              <c:strCache>
                <c:ptCount val="1"/>
                <c:pt idx="0">
                  <c:v>Electricity</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capita)'!$AA$16:$BE$16</c:f>
              <c:numCache>
                <c:formatCode>#,##0_);[Red]\(#,##0\)</c:formatCode>
                <c:ptCount val="31"/>
                <c:pt idx="0">
                  <c:v>569.99297990114087</c:v>
                </c:pt>
                <c:pt idx="1">
                  <c:v>585.72937871402928</c:v>
                </c:pt>
                <c:pt idx="2">
                  <c:v>609.12018006458425</c:v>
                </c:pt>
                <c:pt idx="3">
                  <c:v>584.49921736577437</c:v>
                </c:pt>
                <c:pt idx="4">
                  <c:v>675.11500818573677</c:v>
                </c:pt>
                <c:pt idx="5">
                  <c:v>659.15391335511038</c:v>
                </c:pt>
                <c:pt idx="6">
                  <c:v>645.75141419554211</c:v>
                </c:pt>
                <c:pt idx="7">
                  <c:v>623.51433511440075</c:v>
                </c:pt>
                <c:pt idx="8">
                  <c:v>612.3570679683063</c:v>
                </c:pt>
                <c:pt idx="9">
                  <c:v>660.2862987037015</c:v>
                </c:pt>
                <c:pt idx="10">
                  <c:v>657.86169628069706</c:v>
                </c:pt>
                <c:pt idx="11">
                  <c:v>658.79110490637652</c:v>
                </c:pt>
                <c:pt idx="12">
                  <c:v>721.54451563174052</c:v>
                </c:pt>
                <c:pt idx="13">
                  <c:v>766.46856950877657</c:v>
                </c:pt>
                <c:pt idx="14">
                  <c:v>752.02518236964738</c:v>
                </c:pt>
                <c:pt idx="15">
                  <c:v>783.1026239360757</c:v>
                </c:pt>
                <c:pt idx="16">
                  <c:v>748.6118498031758</c:v>
                </c:pt>
                <c:pt idx="17">
                  <c:v>837.38935358515027</c:v>
                </c:pt>
                <c:pt idx="18">
                  <c:v>827.91654420066936</c:v>
                </c:pt>
                <c:pt idx="19">
                  <c:v>782.41719085582508</c:v>
                </c:pt>
                <c:pt idx="20">
                  <c:v>891.23552324409036</c:v>
                </c:pt>
                <c:pt idx="21">
                  <c:v>1022.4929064819912</c:v>
                </c:pt>
                <c:pt idx="22">
                  <c:v>1165.9343863004472</c:v>
                </c:pt>
                <c:pt idx="23">
                  <c:v>1155.2910445694324</c:v>
                </c:pt>
                <c:pt idx="24">
                  <c:v>1064.0102306977844</c:v>
                </c:pt>
                <c:pt idx="25">
                  <c:v>1032.8103841036504</c:v>
                </c:pt>
                <c:pt idx="26">
                  <c:v>1016.2565711447007</c:v>
                </c:pt>
                <c:pt idx="27">
                  <c:v>1004.4010402101133</c:v>
                </c:pt>
                <c:pt idx="28">
                  <c:v>898.56509277276564</c:v>
                </c:pt>
                <c:pt idx="29">
                  <c:v>839.59756623670091</c:v>
                </c:pt>
                <c:pt idx="30">
                  <c:v>877.06373201558949</c:v>
                </c:pt>
              </c:numCache>
            </c:numRef>
          </c:val>
          <c:extLst>
            <c:ext xmlns:c16="http://schemas.microsoft.com/office/drawing/2014/chart" uri="{C3380CC4-5D6E-409C-BE32-E72D297353CC}">
              <c16:uniqueId val="{00000004-1FA2-426B-90CB-63BE0CDAEC7D}"/>
            </c:ext>
          </c:extLst>
        </c:ser>
        <c:ser>
          <c:idx val="5"/>
          <c:order val="5"/>
          <c:tx>
            <c:strRef>
              <c:f>'12.Household (per capita)'!$Z$17</c:f>
              <c:strCache>
                <c:ptCount val="1"/>
                <c:pt idx="0">
                  <c:v>Heat</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capita)'!$AA$17:$BE$17</c:f>
              <c:numCache>
                <c:formatCode>#,##0.00_);[Red]\(#,##0.00\)</c:formatCode>
                <c:ptCount val="31"/>
                <c:pt idx="0">
                  <c:v>0.88555979639049542</c:v>
                </c:pt>
                <c:pt idx="1">
                  <c:v>0.79256513609888923</c:v>
                </c:pt>
                <c:pt idx="2">
                  <c:v>0.81224656370977011</c:v>
                </c:pt>
                <c:pt idx="3">
                  <c:v>0.77297965396919588</c:v>
                </c:pt>
                <c:pt idx="4">
                  <c:v>0.72707420661173927</c:v>
                </c:pt>
                <c:pt idx="5">
                  <c:v>0.69571949607838468</c:v>
                </c:pt>
                <c:pt idx="6">
                  <c:v>0.66424233630422191</c:v>
                </c:pt>
                <c:pt idx="7">
                  <c:v>0.6111619738744497</c:v>
                </c:pt>
                <c:pt idx="8">
                  <c:v>0.59454468919193404</c:v>
                </c:pt>
                <c:pt idx="9">
                  <c:v>0.60792997057459397</c:v>
                </c:pt>
                <c:pt idx="10">
                  <c:v>0.59067798650982317</c:v>
                </c:pt>
                <c:pt idx="11">
                  <c:v>0.55443221389665953</c:v>
                </c:pt>
                <c:pt idx="12">
                  <c:v>0.57888545276975067</c:v>
                </c:pt>
                <c:pt idx="13">
                  <c:v>0.58954307701373632</c:v>
                </c:pt>
                <c:pt idx="14">
                  <c:v>0.56991012366949956</c:v>
                </c:pt>
                <c:pt idx="15">
                  <c:v>0.61216367664685267</c:v>
                </c:pt>
                <c:pt idx="16">
                  <c:v>0.57909325573264936</c:v>
                </c:pt>
                <c:pt idx="17">
                  <c:v>0.62108519012262153</c:v>
                </c:pt>
                <c:pt idx="18">
                  <c:v>0.59563952144411458</c:v>
                </c:pt>
                <c:pt idx="19">
                  <c:v>0.56287135139651767</c:v>
                </c:pt>
                <c:pt idx="20">
                  <c:v>0.56260471899184139</c:v>
                </c:pt>
                <c:pt idx="21">
                  <c:v>0.58008752404756736</c:v>
                </c:pt>
                <c:pt idx="22">
                  <c:v>0.58064451133509443</c:v>
                </c:pt>
                <c:pt idx="23">
                  <c:v>0.56623381616204838</c:v>
                </c:pt>
                <c:pt idx="24">
                  <c:v>0.52555023631693687</c:v>
                </c:pt>
                <c:pt idx="25">
                  <c:v>0.50362261081734128</c:v>
                </c:pt>
                <c:pt idx="26">
                  <c:v>0.50712793272577605</c:v>
                </c:pt>
                <c:pt idx="27">
                  <c:v>0.50547395763573699</c:v>
                </c:pt>
                <c:pt idx="28">
                  <c:v>0.46163081896845137</c:v>
                </c:pt>
                <c:pt idx="29">
                  <c:v>0.42800916199943767</c:v>
                </c:pt>
                <c:pt idx="30">
                  <c:v>0.42830715561916155</c:v>
                </c:pt>
              </c:numCache>
            </c:numRef>
          </c:val>
          <c:extLst>
            <c:ext xmlns:c16="http://schemas.microsoft.com/office/drawing/2014/chart" uri="{C3380CC4-5D6E-409C-BE32-E72D297353CC}">
              <c16:uniqueId val="{00000005-1FA2-426B-90CB-63BE0CDAEC7D}"/>
            </c:ext>
          </c:extLst>
        </c:ser>
        <c:ser>
          <c:idx val="6"/>
          <c:order val="6"/>
          <c:tx>
            <c:strRef>
              <c:f>'12.Household (per capita)'!$Z$18</c:f>
              <c:strCache>
                <c:ptCount val="1"/>
                <c:pt idx="0">
                  <c:v>Gasoline</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capita)'!$AA$18:$BE$18</c:f>
              <c:numCache>
                <c:formatCode>#,##0_);[Red]\(#,##0\)</c:formatCode>
                <c:ptCount val="31"/>
                <c:pt idx="0">
                  <c:v>345.09053474625057</c:v>
                </c:pt>
                <c:pt idx="1">
                  <c:v>337.44601457111969</c:v>
                </c:pt>
                <c:pt idx="2">
                  <c:v>383.76647859070914</c:v>
                </c:pt>
                <c:pt idx="3">
                  <c:v>403.81141402605749</c:v>
                </c:pt>
                <c:pt idx="4">
                  <c:v>437.68063058388168</c:v>
                </c:pt>
                <c:pt idx="5">
                  <c:v>435.33435567851063</c:v>
                </c:pt>
                <c:pt idx="6">
                  <c:v>469.18740126514672</c:v>
                </c:pt>
                <c:pt idx="7">
                  <c:v>431.55339700955238</c:v>
                </c:pt>
                <c:pt idx="8">
                  <c:v>464.8930231753605</c:v>
                </c:pt>
                <c:pt idx="9">
                  <c:v>495.40057093586353</c:v>
                </c:pt>
                <c:pt idx="10">
                  <c:v>518.65255832092953</c:v>
                </c:pt>
                <c:pt idx="11">
                  <c:v>517.23572291971072</c:v>
                </c:pt>
                <c:pt idx="12">
                  <c:v>535.36514974049817</c:v>
                </c:pt>
                <c:pt idx="13">
                  <c:v>553.16066253405825</c:v>
                </c:pt>
                <c:pt idx="14">
                  <c:v>546.89696943417198</c:v>
                </c:pt>
                <c:pt idx="15">
                  <c:v>540.69445887728693</c:v>
                </c:pt>
                <c:pt idx="16">
                  <c:v>536.40466558837977</c:v>
                </c:pt>
                <c:pt idx="17">
                  <c:v>533.16021785613373</c:v>
                </c:pt>
                <c:pt idx="18">
                  <c:v>541.2164748731102</c:v>
                </c:pt>
                <c:pt idx="19">
                  <c:v>517.04994238496965</c:v>
                </c:pt>
                <c:pt idx="20">
                  <c:v>516.11403424763284</c:v>
                </c:pt>
                <c:pt idx="21">
                  <c:v>502.08891896759883</c:v>
                </c:pt>
                <c:pt idx="22">
                  <c:v>516.2865903024333</c:v>
                </c:pt>
                <c:pt idx="23">
                  <c:v>497.02338107374027</c:v>
                </c:pt>
                <c:pt idx="24">
                  <c:v>466.82609970579756</c:v>
                </c:pt>
                <c:pt idx="25">
                  <c:v>468.05638548487491</c:v>
                </c:pt>
                <c:pt idx="26">
                  <c:v>448.76792855240433</c:v>
                </c:pt>
                <c:pt idx="27">
                  <c:v>457.86375692042293</c:v>
                </c:pt>
                <c:pt idx="28">
                  <c:v>469.12496046729348</c:v>
                </c:pt>
                <c:pt idx="29">
                  <c:v>464.56063924948495</c:v>
                </c:pt>
                <c:pt idx="30">
                  <c:v>397.46901819544138</c:v>
                </c:pt>
              </c:numCache>
            </c:numRef>
          </c:val>
          <c:extLst>
            <c:ext xmlns:c16="http://schemas.microsoft.com/office/drawing/2014/chart" uri="{C3380CC4-5D6E-409C-BE32-E72D297353CC}">
              <c16:uniqueId val="{00000006-1FA2-426B-90CB-63BE0CDAEC7D}"/>
            </c:ext>
          </c:extLst>
        </c:ser>
        <c:ser>
          <c:idx val="7"/>
          <c:order val="7"/>
          <c:tx>
            <c:strRef>
              <c:f>'12.Household (per capita)'!$Z$19</c:f>
              <c:strCache>
                <c:ptCount val="1"/>
                <c:pt idx="0">
                  <c:v>Diesel Oil</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capita)'!$AA$19:$BE$19</c:f>
              <c:numCache>
                <c:formatCode>#,##0.0_);[Red]\(#,##0.0\)</c:formatCode>
                <c:ptCount val="31"/>
                <c:pt idx="0">
                  <c:v>55.389185997449651</c:v>
                </c:pt>
                <c:pt idx="1">
                  <c:v>60.260141954498259</c:v>
                </c:pt>
                <c:pt idx="2">
                  <c:v>73.921965506142186</c:v>
                </c:pt>
                <c:pt idx="3">
                  <c:v>85.624418711503679</c:v>
                </c:pt>
                <c:pt idx="4" formatCode="#,##0_);[Red]\(#,##0\)">
                  <c:v>101.27135782224913</c:v>
                </c:pt>
                <c:pt idx="5" formatCode="#,##0_);[Red]\(#,##0\)">
                  <c:v>104.65592424296399</c:v>
                </c:pt>
                <c:pt idx="6" formatCode="#,##0_);[Red]\(#,##0\)">
                  <c:v>113.51484279991534</c:v>
                </c:pt>
                <c:pt idx="7" formatCode="#,##0_);[Red]\(#,##0\)">
                  <c:v>100.52718336222061</c:v>
                </c:pt>
                <c:pt idx="8" formatCode="#,##0_);[Red]\(#,##0\)">
                  <c:v>102.18900487000555</c:v>
                </c:pt>
                <c:pt idx="9" formatCode="#,##0_);[Red]\(#,##0\)">
                  <c:v>101.34496499228945</c:v>
                </c:pt>
                <c:pt idx="10">
                  <c:v>93.658205475556628</c:v>
                </c:pt>
                <c:pt idx="11">
                  <c:v>87.20275605521546</c:v>
                </c:pt>
                <c:pt idx="12">
                  <c:v>78.164119808301677</c:v>
                </c:pt>
                <c:pt idx="13">
                  <c:v>70.964954818205229</c:v>
                </c:pt>
                <c:pt idx="14">
                  <c:v>65.215364832173506</c:v>
                </c:pt>
                <c:pt idx="15">
                  <c:v>56.226794407771486</c:v>
                </c:pt>
                <c:pt idx="16">
                  <c:v>45.028242335784036</c:v>
                </c:pt>
                <c:pt idx="17">
                  <c:v>37.598662761209049</c:v>
                </c:pt>
                <c:pt idx="18">
                  <c:v>31.727079174941437</c:v>
                </c:pt>
                <c:pt idx="19">
                  <c:v>24.625978530344049</c:v>
                </c:pt>
                <c:pt idx="20">
                  <c:v>22.674568963147792</c:v>
                </c:pt>
                <c:pt idx="21">
                  <c:v>21.508934622860792</c:v>
                </c:pt>
                <c:pt idx="22">
                  <c:v>20.210932549737269</c:v>
                </c:pt>
                <c:pt idx="23">
                  <c:v>20.36291399078058</c:v>
                </c:pt>
                <c:pt idx="24">
                  <c:v>19.369713533019656</c:v>
                </c:pt>
                <c:pt idx="25">
                  <c:v>20.495732384388273</c:v>
                </c:pt>
                <c:pt idx="26">
                  <c:v>19.848327524601928</c:v>
                </c:pt>
                <c:pt idx="27">
                  <c:v>21.208334915076296</c:v>
                </c:pt>
                <c:pt idx="28">
                  <c:v>22.984605552749219</c:v>
                </c:pt>
                <c:pt idx="29">
                  <c:v>24.602599102335457</c:v>
                </c:pt>
                <c:pt idx="30">
                  <c:v>19.923751887250596</c:v>
                </c:pt>
              </c:numCache>
            </c:numRef>
          </c:val>
          <c:extLst>
            <c:ext xmlns:c16="http://schemas.microsoft.com/office/drawing/2014/chart" uri="{C3380CC4-5D6E-409C-BE32-E72D297353CC}">
              <c16:uniqueId val="{00000007-1FA2-426B-90CB-63BE0CDAEC7D}"/>
            </c:ext>
          </c:extLst>
        </c:ser>
        <c:ser>
          <c:idx val="8"/>
          <c:order val="8"/>
          <c:tx>
            <c:strRef>
              <c:f>'12.Household (per capita)'!$Z$20</c:f>
              <c:strCache>
                <c:ptCount val="1"/>
                <c:pt idx="0">
                  <c:v>Municipal Solid Waste</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capita)'!$AA$20:$BE$20</c:f>
              <c:numCache>
                <c:formatCode>#,##0.0_);[Red]\(#,##0.0\)</c:formatCode>
                <c:ptCount val="31"/>
                <c:pt idx="0">
                  <c:v>91.506132510978091</c:v>
                </c:pt>
                <c:pt idx="1">
                  <c:v>93.367545011259594</c:v>
                </c:pt>
                <c:pt idx="2">
                  <c:v>94.44994143015964</c:v>
                </c:pt>
                <c:pt idx="3">
                  <c:v>94.437481853870537</c:v>
                </c:pt>
                <c:pt idx="4">
                  <c:v>97.975973752438534</c:v>
                </c:pt>
                <c:pt idx="5">
                  <c:v>100.01878310919034</c:v>
                </c:pt>
                <c:pt idx="6">
                  <c:v>103.15553087961469</c:v>
                </c:pt>
                <c:pt idx="7">
                  <c:v>105.26293431884281</c:v>
                </c:pt>
                <c:pt idx="8">
                  <c:v>105.8690873332914</c:v>
                </c:pt>
                <c:pt idx="9">
                  <c:v>108.38834715581142</c:v>
                </c:pt>
                <c:pt idx="10">
                  <c:v>112.22135523706731</c:v>
                </c:pt>
                <c:pt idx="11" formatCode="#,##0_);[Red]\(#,##0\)">
                  <c:v>114.19962869828375</c:v>
                </c:pt>
                <c:pt idx="12" formatCode="#,##0_);[Red]\(#,##0\)">
                  <c:v>116.36863389195835</c:v>
                </c:pt>
                <c:pt idx="13" formatCode="#,##0_);[Red]\(#,##0\)">
                  <c:v>117.7317366340188</c:v>
                </c:pt>
                <c:pt idx="14">
                  <c:v>111.91058325561579</c:v>
                </c:pt>
                <c:pt idx="15">
                  <c:v>103.63544190866558</c:v>
                </c:pt>
                <c:pt idx="16">
                  <c:v>94.577701258597997</c:v>
                </c:pt>
                <c:pt idx="17">
                  <c:v>92.326737697918034</c:v>
                </c:pt>
                <c:pt idx="18">
                  <c:v>90.113637468157549</c:v>
                </c:pt>
                <c:pt idx="19">
                  <c:v>75.143506396040081</c:v>
                </c:pt>
                <c:pt idx="20">
                  <c:v>72.888570640817278</c:v>
                </c:pt>
                <c:pt idx="21">
                  <c:v>79.786229496805689</c:v>
                </c:pt>
                <c:pt idx="22">
                  <c:v>81.526058788761503</c:v>
                </c:pt>
                <c:pt idx="23">
                  <c:v>76.351569502580801</c:v>
                </c:pt>
                <c:pt idx="24">
                  <c:v>67.992511671785095</c:v>
                </c:pt>
                <c:pt idx="25">
                  <c:v>66.33323657737148</c:v>
                </c:pt>
                <c:pt idx="26">
                  <c:v>66.408699091055681</c:v>
                </c:pt>
                <c:pt idx="27">
                  <c:v>69.117046296695321</c:v>
                </c:pt>
                <c:pt idx="28">
                  <c:v>69.58834278251733</c:v>
                </c:pt>
                <c:pt idx="29">
                  <c:v>73.047949853477121</c:v>
                </c:pt>
                <c:pt idx="30">
                  <c:v>70.037069209101503</c:v>
                </c:pt>
              </c:numCache>
            </c:numRef>
          </c:val>
          <c:extLst>
            <c:ext xmlns:c16="http://schemas.microsoft.com/office/drawing/2014/chart" uri="{C3380CC4-5D6E-409C-BE32-E72D297353CC}">
              <c16:uniqueId val="{00000008-1FA2-426B-90CB-63BE0CDAEC7D}"/>
            </c:ext>
          </c:extLst>
        </c:ser>
        <c:ser>
          <c:idx val="9"/>
          <c:order val="9"/>
          <c:tx>
            <c:strRef>
              <c:f>'12.Household (per capita)'!$Z$21</c:f>
              <c:strCache>
                <c:ptCount val="1"/>
                <c:pt idx="0">
                  <c:v>Water and Waste Water</c:v>
                </c:pt>
              </c:strCache>
            </c:strRef>
          </c:tx>
          <c:spPr>
            <a:ln>
              <a:solidFill>
                <a:sysClr val="windowText" lastClr="000000"/>
              </a:solidFill>
            </a:ln>
          </c:spPr>
          <c:invertIfNegative val="0"/>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capita)'!$AA$21:$BE$21</c:f>
              <c:numCache>
                <c:formatCode>#,##0.0_);[Red]\(#,##0.0\)</c:formatCode>
                <c:ptCount val="31"/>
                <c:pt idx="0">
                  <c:v>17.187971134940277</c:v>
                </c:pt>
                <c:pt idx="1">
                  <c:v>21.469661224083158</c:v>
                </c:pt>
                <c:pt idx="2">
                  <c:v>25.970082742723267</c:v>
                </c:pt>
                <c:pt idx="3">
                  <c:v>27.917758916184585</c:v>
                </c:pt>
                <c:pt idx="4">
                  <c:v>35.139329743286766</c:v>
                </c:pt>
                <c:pt idx="5">
                  <c:v>37.064648823393718</c:v>
                </c:pt>
                <c:pt idx="6">
                  <c:v>34.856812786447755</c:v>
                </c:pt>
                <c:pt idx="7">
                  <c:v>32.059603857972967</c:v>
                </c:pt>
                <c:pt idx="8">
                  <c:v>29.725367894150178</c:v>
                </c:pt>
                <c:pt idx="9">
                  <c:v>28.728855622575459</c:v>
                </c:pt>
                <c:pt idx="10">
                  <c:v>27.740953625197086</c:v>
                </c:pt>
                <c:pt idx="11">
                  <c:v>26.283838601119388</c:v>
                </c:pt>
                <c:pt idx="12">
                  <c:v>27.05142934884735</c:v>
                </c:pt>
                <c:pt idx="13">
                  <c:v>27.246560853186946</c:v>
                </c:pt>
                <c:pt idx="14">
                  <c:v>26.145881904833484</c:v>
                </c:pt>
                <c:pt idx="15">
                  <c:v>25.224331731874781</c:v>
                </c:pt>
                <c:pt idx="16">
                  <c:v>24.592551163955957</c:v>
                </c:pt>
                <c:pt idx="17">
                  <c:v>27.472032956071288</c:v>
                </c:pt>
                <c:pt idx="18">
                  <c:v>32.364681784361451</c:v>
                </c:pt>
                <c:pt idx="19">
                  <c:v>35.04371972278858</c:v>
                </c:pt>
                <c:pt idx="20">
                  <c:v>34.839021462944544</c:v>
                </c:pt>
                <c:pt idx="21">
                  <c:v>38.048800509566014</c:v>
                </c:pt>
                <c:pt idx="22">
                  <c:v>50.335833003877937</c:v>
                </c:pt>
                <c:pt idx="23">
                  <c:v>43.897996076013285</c:v>
                </c:pt>
                <c:pt idx="24">
                  <c:v>44.345218070933818</c:v>
                </c:pt>
                <c:pt idx="25">
                  <c:v>38.653737840108427</c:v>
                </c:pt>
                <c:pt idx="26">
                  <c:v>35.523401128152116</c:v>
                </c:pt>
                <c:pt idx="27">
                  <c:v>36.550127976276599</c:v>
                </c:pt>
                <c:pt idx="28">
                  <c:v>38.320234718692184</c:v>
                </c:pt>
                <c:pt idx="29">
                  <c:v>36.157150793048835</c:v>
                </c:pt>
                <c:pt idx="30">
                  <c:v>33.518376407044663</c:v>
                </c:pt>
              </c:numCache>
            </c:numRef>
          </c:val>
          <c:extLst>
            <c:ext xmlns:c16="http://schemas.microsoft.com/office/drawing/2014/chart" uri="{C3380CC4-5D6E-409C-BE32-E72D297353CC}">
              <c16:uniqueId val="{00000009-1FA2-426B-90CB-63BE0CDAEC7D}"/>
            </c:ext>
          </c:extLst>
        </c:ser>
        <c:dLbls>
          <c:showLegendKey val="0"/>
          <c:showVal val="0"/>
          <c:showCatName val="0"/>
          <c:showSerName val="0"/>
          <c:showPercent val="0"/>
          <c:showBubbleSize val="0"/>
        </c:dLbls>
        <c:gapWidth val="40"/>
        <c:overlap val="100"/>
        <c:axId val="137575424"/>
        <c:axId val="137585408"/>
      </c:barChart>
      <c:lineChart>
        <c:grouping val="standard"/>
        <c:varyColors val="0"/>
        <c:ser>
          <c:idx val="10"/>
          <c:order val="10"/>
          <c:tx>
            <c:strRef>
              <c:f>'12.Household (per capita)'!$Y$11</c:f>
              <c:strCache>
                <c:ptCount val="1"/>
                <c:pt idx="0">
                  <c:v>Total</c:v>
                </c:pt>
              </c:strCache>
            </c:strRef>
          </c:tx>
          <c:spPr>
            <a:ln>
              <a:noFill/>
            </a:ln>
          </c:spPr>
          <c:marker>
            <c:symbol val="none"/>
          </c:marker>
          <c:dLbls>
            <c:dLbl>
              <c:idx val="18"/>
              <c:layout>
                <c:manualLayout>
                  <c:x val="-2.4874946187282202E-2"/>
                  <c:y val="-4.2935558981053286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FA2-426B-90CB-63BE0CDAEC7D}"/>
                </c:ext>
              </c:extLst>
            </c:dLbl>
            <c:spPr>
              <a:noFill/>
              <a:ln>
                <a:noFill/>
              </a:ln>
              <a:effectLst/>
            </c:spPr>
            <c:txPr>
              <a:bodyPr rot="-5400000" vertOverflow="clip" horzOverflow="clip" vert="horz"/>
              <a:lstStyle/>
              <a:p>
                <a:pPr>
                  <a:defRPr/>
                </a:pPr>
                <a:endParaRPr lang="ja-JP"/>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'12.Household (per capita)'!$AA$10:$BE$10</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capita)'!$AA$11:$BE$11</c:f>
              <c:numCache>
                <c:formatCode>#,##0_);[Red]\(#,##0\)</c:formatCode>
                <c:ptCount val="31"/>
                <c:pt idx="0">
                  <c:v>1550.6186365750682</c:v>
                </c:pt>
                <c:pt idx="1">
                  <c:v>1576.9126438774181</c:v>
                </c:pt>
                <c:pt idx="2">
                  <c:v>1687.515501388458</c:v>
                </c:pt>
                <c:pt idx="3">
                  <c:v>1722.4698700807096</c:v>
                </c:pt>
                <c:pt idx="4">
                  <c:v>1857.4963564709356</c:v>
                </c:pt>
                <c:pt idx="5">
                  <c:v>1874.2907711263802</c:v>
                </c:pt>
                <c:pt idx="6">
                  <c:v>1922.3576571442813</c:v>
                </c:pt>
                <c:pt idx="7">
                  <c:v>1822.4743350244787</c:v>
                </c:pt>
                <c:pt idx="8">
                  <c:v>1843.6126637577108</c:v>
                </c:pt>
                <c:pt idx="9">
                  <c:v>1936.2463430141852</c:v>
                </c:pt>
                <c:pt idx="10">
                  <c:v>1979.7675817624863</c:v>
                </c:pt>
                <c:pt idx="11">
                  <c:v>1942.716191639031</c:v>
                </c:pt>
                <c:pt idx="12">
                  <c:v>2038.6235330994191</c:v>
                </c:pt>
                <c:pt idx="13">
                  <c:v>2068.0183568965608</c:v>
                </c:pt>
                <c:pt idx="14">
                  <c:v>2034.9495589597782</c:v>
                </c:pt>
                <c:pt idx="15">
                  <c:v>2060.4591116869378</c:v>
                </c:pt>
                <c:pt idx="16">
                  <c:v>1966.7804464317019</c:v>
                </c:pt>
                <c:pt idx="17">
                  <c:v>2039.404374650089</c:v>
                </c:pt>
                <c:pt idx="18">
                  <c:v>2005.6814455492752</c:v>
                </c:pt>
                <c:pt idx="19">
                  <c:v>1914.0272976005294</c:v>
                </c:pt>
                <c:pt idx="20">
                  <c:v>2039.7844919897905</c:v>
                </c:pt>
                <c:pt idx="21">
                  <c:v>2153.7404675948646</c:v>
                </c:pt>
                <c:pt idx="22">
                  <c:v>2325.7054986694666</c:v>
                </c:pt>
                <c:pt idx="23">
                  <c:v>2266.9052247707618</c:v>
                </c:pt>
                <c:pt idx="24">
                  <c:v>2119.0191430749228</c:v>
                </c:pt>
                <c:pt idx="25">
                  <c:v>2062.6815750454493</c:v>
                </c:pt>
                <c:pt idx="26">
                  <c:v>2026.2195170280409</c:v>
                </c:pt>
                <c:pt idx="27">
                  <c:v>2057.3414674452997</c:v>
                </c:pt>
                <c:pt idx="28">
                  <c:v>1911.5329512620067</c:v>
                </c:pt>
                <c:pt idx="29">
                  <c:v>1861.3313370414585</c:v>
                </c:pt>
                <c:pt idx="30">
                  <c:v>1840.8401475303301</c:v>
                </c:pt>
              </c:numCache>
            </c:numRef>
          </c:val>
          <c:smooth val="0"/>
          <c:extLst>
            <c:ext xmlns:c16="http://schemas.microsoft.com/office/drawing/2014/chart" uri="{C3380CC4-5D6E-409C-BE32-E72D297353CC}">
              <c16:uniqueId val="{0000000B-1FA2-426B-90CB-63BE0CDAEC7D}"/>
            </c:ext>
          </c:extLst>
        </c:ser>
        <c:dLbls>
          <c:showLegendKey val="0"/>
          <c:showVal val="0"/>
          <c:showCatName val="0"/>
          <c:showSerName val="0"/>
          <c:showPercent val="0"/>
          <c:showBubbleSize val="0"/>
        </c:dLbls>
        <c:marker val="1"/>
        <c:smooth val="0"/>
        <c:axId val="137575424"/>
        <c:axId val="137585408"/>
      </c:lineChart>
      <c:catAx>
        <c:axId val="13757542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37585408"/>
        <c:crosses val="autoZero"/>
        <c:auto val="1"/>
        <c:lblAlgn val="ctr"/>
        <c:lblOffset val="100"/>
        <c:tickLblSkip val="1"/>
        <c:noMultiLvlLbl val="0"/>
      </c:catAx>
      <c:valAx>
        <c:axId val="137585408"/>
        <c:scaling>
          <c:orientation val="minMax"/>
        </c:scaling>
        <c:delete val="0"/>
        <c:axPos val="l"/>
        <c:numFmt formatCode="#,##0_);[Red]\(#,##0\)" sourceLinked="0"/>
        <c:majorTickMark val="out"/>
        <c:minorTickMark val="none"/>
        <c:tickLblPos val="nextTo"/>
        <c:spPr>
          <a:ln>
            <a:solidFill>
              <a:sysClr val="windowText" lastClr="000000"/>
            </a:solidFill>
          </a:ln>
        </c:spPr>
        <c:txPr>
          <a:bodyPr/>
          <a:lstStyle/>
          <a:p>
            <a:pPr>
              <a:defRPr sz="1200"/>
            </a:pPr>
            <a:endParaRPr lang="ja-JP"/>
          </a:p>
        </c:txPr>
        <c:crossAx val="137575424"/>
        <c:crosses val="autoZero"/>
        <c:crossBetween val="between"/>
      </c:valAx>
    </c:plotArea>
    <c:legend>
      <c:legendPos val="r"/>
      <c:legendEntry>
        <c:idx val="10"/>
        <c:delete val="1"/>
      </c:legendEntry>
      <c:layout>
        <c:manualLayout>
          <c:xMode val="edge"/>
          <c:yMode val="edge"/>
          <c:x val="0.85243217872026777"/>
          <c:y val="0.21632797324488068"/>
          <c:w val="0.14601427234397873"/>
          <c:h val="0.58804689036943891"/>
        </c:manualLayout>
      </c:layout>
      <c:overlay val="0"/>
      <c:txPr>
        <a:bodyPr/>
        <a:lstStyle/>
        <a:p>
          <a:pPr>
            <a:defRPr sz="1100"/>
          </a:pPr>
          <a:endParaRPr lang="ja-JP"/>
        </a:p>
      </c:tx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Times New Roman" panose="02020603050405020304" pitchFamily="18" charset="0"/>
                <a:cs typeface="Times New Roman" panose="02020603050405020304" pitchFamily="18" charset="0"/>
              </a:defRPr>
            </a:pPr>
            <a:r>
              <a:rPr lang="en-US" altLang="ja-JP" sz="1800" b="1" i="0" baseline="0">
                <a:effectLst/>
                <a:latin typeface="Times New Roman" panose="02020603050405020304" pitchFamily="18" charset="0"/>
                <a:cs typeface="Times New Roman" panose="02020603050405020304" pitchFamily="18" charset="0"/>
              </a:rPr>
              <a:t>Trends in 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per capita (by purpose)</a:t>
            </a:r>
            <a:endParaRPr lang="ja-JP" altLang="ja-JP" sz="1600">
              <a:effectLst/>
              <a:latin typeface="Times New Roman" panose="02020603050405020304" pitchFamily="18" charset="0"/>
              <a:cs typeface="Times New Roman" panose="02020603050405020304" pitchFamily="18" charset="0"/>
            </a:endParaRPr>
          </a:p>
        </c:rich>
      </c:tx>
      <c:layout>
        <c:manualLayout>
          <c:xMode val="edge"/>
          <c:yMode val="edge"/>
          <c:x val="0.13616969430849979"/>
          <c:y val="2.7921231549653012E-2"/>
        </c:manualLayout>
      </c:layout>
      <c:overlay val="0"/>
    </c:title>
    <c:autoTitleDeleted val="0"/>
    <c:plotArea>
      <c:layout>
        <c:manualLayout>
          <c:layoutTarget val="inner"/>
          <c:xMode val="edge"/>
          <c:yMode val="edge"/>
          <c:x val="0.12124013888888906"/>
          <c:y val="0.14932407407407408"/>
          <c:w val="0.72296416666666652"/>
          <c:h val="0.66274537037037295"/>
        </c:manualLayout>
      </c:layout>
      <c:barChart>
        <c:barDir val="col"/>
        <c:grouping val="stacked"/>
        <c:varyColors val="0"/>
        <c:ser>
          <c:idx val="0"/>
          <c:order val="0"/>
          <c:tx>
            <c:strRef>
              <c:f>'12.Household (per capita)'!$Z$40</c:f>
              <c:strCache>
                <c:ptCount val="1"/>
                <c:pt idx="0">
                  <c:v>Heating</c:v>
                </c:pt>
              </c:strCache>
            </c:strRef>
          </c:tx>
          <c:spPr>
            <a:solidFill>
              <a:srgbClr val="C0504D">
                <a:lumMod val="75000"/>
              </a:srgbClr>
            </a:solidFill>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capita)'!$AA$40:$BE$40</c:f>
              <c:numCache>
                <c:formatCode>#,##0_);[Red]\(#,##0\)</c:formatCode>
                <c:ptCount val="31"/>
                <c:pt idx="0">
                  <c:v>228.17664948452932</c:v>
                </c:pt>
                <c:pt idx="1">
                  <c:v>215.9131672940054</c:v>
                </c:pt>
                <c:pt idx="2">
                  <c:v>226.34142805328554</c:v>
                </c:pt>
                <c:pt idx="3">
                  <c:v>242.02179543271629</c:v>
                </c:pt>
                <c:pt idx="4">
                  <c:v>252.85506474571196</c:v>
                </c:pt>
                <c:pt idx="5">
                  <c:v>269.56507001614659</c:v>
                </c:pt>
                <c:pt idx="6">
                  <c:v>265.32457549420246</c:v>
                </c:pt>
                <c:pt idx="7">
                  <c:v>233.70651329705413</c:v>
                </c:pt>
                <c:pt idx="8">
                  <c:v>249.72764259017424</c:v>
                </c:pt>
                <c:pt idx="9">
                  <c:v>268.14880418910087</c:v>
                </c:pt>
                <c:pt idx="10">
                  <c:v>307.86412217662894</c:v>
                </c:pt>
                <c:pt idx="11">
                  <c:v>255.61320394760716</c:v>
                </c:pt>
                <c:pt idx="12">
                  <c:v>290.12447407838755</c:v>
                </c:pt>
                <c:pt idx="13">
                  <c:v>255.50863153815808</c:v>
                </c:pt>
                <c:pt idx="14">
                  <c:v>276.02972171203055</c:v>
                </c:pt>
                <c:pt idx="15">
                  <c:v>306.47931529922243</c:v>
                </c:pt>
                <c:pt idx="16">
                  <c:v>255.99168513316491</c:v>
                </c:pt>
                <c:pt idx="17">
                  <c:v>277.15833864001962</c:v>
                </c:pt>
                <c:pt idx="18">
                  <c:v>260.77046207908944</c:v>
                </c:pt>
                <c:pt idx="19">
                  <c:v>260.45910932919429</c:v>
                </c:pt>
                <c:pt idx="20">
                  <c:v>330.34070478174988</c:v>
                </c:pt>
                <c:pt idx="21">
                  <c:v>308.83815402120132</c:v>
                </c:pt>
                <c:pt idx="22">
                  <c:v>317.01520737561293</c:v>
                </c:pt>
                <c:pt idx="23">
                  <c:v>301.92680135165176</c:v>
                </c:pt>
                <c:pt idx="24">
                  <c:v>283.85340046328241</c:v>
                </c:pt>
                <c:pt idx="25">
                  <c:v>270.49671857635343</c:v>
                </c:pt>
                <c:pt idx="26">
                  <c:v>281.62112710662643</c:v>
                </c:pt>
                <c:pt idx="27">
                  <c:v>323.11901605163058</c:v>
                </c:pt>
                <c:pt idx="28">
                  <c:v>300.53633340929196</c:v>
                </c:pt>
                <c:pt idx="29">
                  <c:v>280.07904382124406</c:v>
                </c:pt>
                <c:pt idx="30">
                  <c:v>293.42700229411605</c:v>
                </c:pt>
              </c:numCache>
            </c:numRef>
          </c:val>
          <c:extLst>
            <c:ext xmlns:c16="http://schemas.microsoft.com/office/drawing/2014/chart" uri="{C3380CC4-5D6E-409C-BE32-E72D297353CC}">
              <c16:uniqueId val="{00000000-3102-40CF-B071-D5F0C5B18EFA}"/>
            </c:ext>
          </c:extLst>
        </c:ser>
        <c:ser>
          <c:idx val="1"/>
          <c:order val="1"/>
          <c:tx>
            <c:strRef>
              <c:f>'12.Household (per capita)'!$Z$41</c:f>
              <c:strCache>
                <c:ptCount val="1"/>
                <c:pt idx="0">
                  <c:v>Cooling</c:v>
                </c:pt>
              </c:strCache>
            </c:strRef>
          </c:tx>
          <c:spPr>
            <a:solidFill>
              <a:srgbClr val="4F81BD">
                <a:lumMod val="75000"/>
              </a:srgbClr>
            </a:solidFill>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capita)'!$AA$41:$BE$41</c:f>
              <c:numCache>
                <c:formatCode>#,##0.0_);[Red]\(#,##0.0\)</c:formatCode>
                <c:ptCount val="31"/>
                <c:pt idx="0">
                  <c:v>34.49481828682908</c:v>
                </c:pt>
                <c:pt idx="1">
                  <c:v>26.573172733913815</c:v>
                </c:pt>
                <c:pt idx="2">
                  <c:v>29.870307590884735</c:v>
                </c:pt>
                <c:pt idx="3">
                  <c:v>17.458572527876971</c:v>
                </c:pt>
                <c:pt idx="4">
                  <c:v>52.599472298066424</c:v>
                </c:pt>
                <c:pt idx="5">
                  <c:v>40.084188789819827</c:v>
                </c:pt>
                <c:pt idx="6">
                  <c:v>31.313938205923538</c:v>
                </c:pt>
                <c:pt idx="7">
                  <c:v>32.546337775667389</c:v>
                </c:pt>
                <c:pt idx="8">
                  <c:v>35.943868744861021</c:v>
                </c:pt>
                <c:pt idx="9">
                  <c:v>40.6712316925829</c:v>
                </c:pt>
                <c:pt idx="10">
                  <c:v>39.16013573341538</c:v>
                </c:pt>
                <c:pt idx="11">
                  <c:v>36.963974619219442</c:v>
                </c:pt>
                <c:pt idx="12">
                  <c:v>40.811350104212345</c:v>
                </c:pt>
                <c:pt idx="13">
                  <c:v>32.699904202994446</c:v>
                </c:pt>
                <c:pt idx="14">
                  <c:v>46.77776793172584</c:v>
                </c:pt>
                <c:pt idx="15">
                  <c:v>43.424382261875849</c:v>
                </c:pt>
                <c:pt idx="16">
                  <c:v>37.805456723493002</c:v>
                </c:pt>
                <c:pt idx="17">
                  <c:v>47.061906848107775</c:v>
                </c:pt>
                <c:pt idx="18">
                  <c:v>38.154464166277918</c:v>
                </c:pt>
                <c:pt idx="19">
                  <c:v>29.391319345620378</c:v>
                </c:pt>
                <c:pt idx="20">
                  <c:v>53.496656302562286</c:v>
                </c:pt>
                <c:pt idx="21">
                  <c:v>48.542368636365936</c:v>
                </c:pt>
                <c:pt idx="22">
                  <c:v>53.576853637438482</c:v>
                </c:pt>
                <c:pt idx="23">
                  <c:v>58.103270847763511</c:v>
                </c:pt>
                <c:pt idx="24">
                  <c:v>42.129087616598582</c:v>
                </c:pt>
                <c:pt idx="25">
                  <c:v>43.148745704597481</c:v>
                </c:pt>
                <c:pt idx="26">
                  <c:v>45.558862914657581</c:v>
                </c:pt>
                <c:pt idx="27">
                  <c:v>48.476797708666901</c:v>
                </c:pt>
                <c:pt idx="28" formatCode="#,##0_);[Red]\(#,##0\)">
                  <c:v>56.563948838731719</c:v>
                </c:pt>
                <c:pt idx="29" formatCode="#,##0_);[Red]\(#,##0\)">
                  <c:v>45.25672108878225</c:v>
                </c:pt>
                <c:pt idx="30" formatCode="#,##0_);[Red]\(#,##0\)">
                  <c:v>47.276255069235937</c:v>
                </c:pt>
              </c:numCache>
            </c:numRef>
          </c:val>
          <c:extLst>
            <c:ext xmlns:c16="http://schemas.microsoft.com/office/drawing/2014/chart" uri="{C3380CC4-5D6E-409C-BE32-E72D297353CC}">
              <c16:uniqueId val="{00000001-3102-40CF-B071-D5F0C5B18EFA}"/>
            </c:ext>
          </c:extLst>
        </c:ser>
        <c:ser>
          <c:idx val="2"/>
          <c:order val="2"/>
          <c:tx>
            <c:strRef>
              <c:f>'12.Household (per capita)'!$Z$42</c:f>
              <c:strCache>
                <c:ptCount val="1"/>
                <c:pt idx="0">
                  <c:v>Hot Water</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capita)'!$AA$42:$BE$42</c:f>
              <c:numCache>
                <c:formatCode>#,##0_);[Red]\(#,##0\)</c:formatCode>
                <c:ptCount val="31"/>
                <c:pt idx="0">
                  <c:v>283.72070133976968</c:v>
                </c:pt>
                <c:pt idx="1">
                  <c:v>271.71960584159274</c:v>
                </c:pt>
                <c:pt idx="2">
                  <c:v>289.19237529883372</c:v>
                </c:pt>
                <c:pt idx="3">
                  <c:v>308.51078820132096</c:v>
                </c:pt>
                <c:pt idx="4">
                  <c:v>280.58937527321689</c:v>
                </c:pt>
                <c:pt idx="5">
                  <c:v>293.20617824353025</c:v>
                </c:pt>
                <c:pt idx="6">
                  <c:v>306.97056717521713</c:v>
                </c:pt>
                <c:pt idx="7">
                  <c:v>307.63700623430833</c:v>
                </c:pt>
                <c:pt idx="8">
                  <c:v>279.18824322916635</c:v>
                </c:pt>
                <c:pt idx="9">
                  <c:v>280.24062487877478</c:v>
                </c:pt>
                <c:pt idx="10">
                  <c:v>301.46063128067988</c:v>
                </c:pt>
                <c:pt idx="11">
                  <c:v>295.41090540980508</c:v>
                </c:pt>
                <c:pt idx="12">
                  <c:v>294.21536054494914</c:v>
                </c:pt>
                <c:pt idx="13">
                  <c:v>307.30712586524805</c:v>
                </c:pt>
                <c:pt idx="14">
                  <c:v>293.87743450786672</c:v>
                </c:pt>
                <c:pt idx="15">
                  <c:v>302.6993096209402</c:v>
                </c:pt>
                <c:pt idx="16">
                  <c:v>303.35326801797225</c:v>
                </c:pt>
                <c:pt idx="17">
                  <c:v>302.34887348583902</c:v>
                </c:pt>
                <c:pt idx="18">
                  <c:v>286.72756975416036</c:v>
                </c:pt>
                <c:pt idx="19">
                  <c:v>281.17007380392306</c:v>
                </c:pt>
                <c:pt idx="20">
                  <c:v>287.37252969431961</c:v>
                </c:pt>
                <c:pt idx="21">
                  <c:v>302.96385099979358</c:v>
                </c:pt>
                <c:pt idx="22">
                  <c:v>316.26113798685566</c:v>
                </c:pt>
                <c:pt idx="23">
                  <c:v>303.70022910647822</c:v>
                </c:pt>
                <c:pt idx="24">
                  <c:v>288.12558206909677</c:v>
                </c:pt>
                <c:pt idx="25">
                  <c:v>296.38811792743184</c:v>
                </c:pt>
                <c:pt idx="26">
                  <c:v>295.70585551009924</c:v>
                </c:pt>
                <c:pt idx="27">
                  <c:v>309.83324787220658</c:v>
                </c:pt>
                <c:pt idx="28">
                  <c:v>262.77431003098445</c:v>
                </c:pt>
                <c:pt idx="29">
                  <c:v>263.84998934720124</c:v>
                </c:pt>
                <c:pt idx="30">
                  <c:v>275.86912057758587</c:v>
                </c:pt>
              </c:numCache>
            </c:numRef>
          </c:val>
          <c:extLst>
            <c:ext xmlns:c16="http://schemas.microsoft.com/office/drawing/2014/chart" uri="{C3380CC4-5D6E-409C-BE32-E72D297353CC}">
              <c16:uniqueId val="{00000002-3102-40CF-B071-D5F0C5B18EFA}"/>
            </c:ext>
          </c:extLst>
        </c:ser>
        <c:ser>
          <c:idx val="3"/>
          <c:order val="3"/>
          <c:tx>
            <c:strRef>
              <c:f>'12.Household (per capita)'!$Z$43</c:f>
              <c:strCache>
                <c:ptCount val="1"/>
                <c:pt idx="0">
                  <c:v>Cooking</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capita)'!$AA$43:$BE$43</c:f>
              <c:numCache>
                <c:formatCode>#,##0.0_);[Red]\(#,##0.0\)</c:formatCode>
                <c:ptCount val="31"/>
                <c:pt idx="0">
                  <c:v>81.566720815169489</c:v>
                </c:pt>
                <c:pt idx="1">
                  <c:v>76.319130416627686</c:v>
                </c:pt>
                <c:pt idx="2">
                  <c:v>76.809747465616226</c:v>
                </c:pt>
                <c:pt idx="3">
                  <c:v>77.252670804452208</c:v>
                </c:pt>
                <c:pt idx="4">
                  <c:v>82.585732281548701</c:v>
                </c:pt>
                <c:pt idx="5">
                  <c:v>81.060243525273307</c:v>
                </c:pt>
                <c:pt idx="6">
                  <c:v>77.842473837129177</c:v>
                </c:pt>
                <c:pt idx="7">
                  <c:v>78.257841689613883</c:v>
                </c:pt>
                <c:pt idx="8">
                  <c:v>87.122520485236208</c:v>
                </c:pt>
                <c:pt idx="9">
                  <c:v>91.291770699929756</c:v>
                </c:pt>
                <c:pt idx="10">
                  <c:v>90.794205075979022</c:v>
                </c:pt>
                <c:pt idx="11">
                  <c:v>84.123217251581764</c:v>
                </c:pt>
                <c:pt idx="12">
                  <c:v>85.225015595035259</c:v>
                </c:pt>
                <c:pt idx="13">
                  <c:v>91.486609510315375</c:v>
                </c:pt>
                <c:pt idx="14">
                  <c:v>88.572096125796946</c:v>
                </c:pt>
                <c:pt idx="15">
                  <c:v>85.518395419897956</c:v>
                </c:pt>
                <c:pt idx="16">
                  <c:v>86.790939329554917</c:v>
                </c:pt>
                <c:pt idx="17">
                  <c:v>89.286274289097562</c:v>
                </c:pt>
                <c:pt idx="18">
                  <c:v>91.702237787261183</c:v>
                </c:pt>
                <c:pt idx="19">
                  <c:v>89.635095272970446</c:v>
                </c:pt>
                <c:pt idx="20">
                  <c:v>93.988890147937354</c:v>
                </c:pt>
                <c:pt idx="21" formatCode="#,##0_);[Red]\(#,##0\)">
                  <c:v>100.33228775657726</c:v>
                </c:pt>
                <c:pt idx="22" formatCode="#,##0_);[Red]\(#,##0\)">
                  <c:v>109.18118083431011</c:v>
                </c:pt>
                <c:pt idx="23" formatCode="#,##0_);[Red]\(#,##0\)">
                  <c:v>110.66537828582426</c:v>
                </c:pt>
                <c:pt idx="24" formatCode="#,##0_);[Red]\(#,##0\)">
                  <c:v>109.43562253041895</c:v>
                </c:pt>
                <c:pt idx="25" formatCode="#,##0_);[Red]\(#,##0\)">
                  <c:v>110.77920033628708</c:v>
                </c:pt>
                <c:pt idx="26" formatCode="#,##0_);[Red]\(#,##0\)">
                  <c:v>110.70183201544044</c:v>
                </c:pt>
                <c:pt idx="27" formatCode="#,##0_);[Red]\(#,##0\)">
                  <c:v>114.88599137454788</c:v>
                </c:pt>
                <c:pt idx="28" formatCode="#,##0_);[Red]\(#,##0\)">
                  <c:v>98.164138078990291</c:v>
                </c:pt>
                <c:pt idx="29" formatCode="#,##0_);[Red]\(#,##0\)">
                  <c:v>102.73135268922167</c:v>
                </c:pt>
                <c:pt idx="30" formatCode="#,##0_);[Red]\(#,##0\)">
                  <c:v>106.79133544618563</c:v>
                </c:pt>
              </c:numCache>
            </c:numRef>
          </c:val>
          <c:extLst>
            <c:ext xmlns:c16="http://schemas.microsoft.com/office/drawing/2014/chart" uri="{C3380CC4-5D6E-409C-BE32-E72D297353CC}">
              <c16:uniqueId val="{00000003-3102-40CF-B071-D5F0C5B18EFA}"/>
            </c:ext>
          </c:extLst>
        </c:ser>
        <c:ser>
          <c:idx val="4"/>
          <c:order val="4"/>
          <c:tx>
            <c:strRef>
              <c:f>'12.Household (per capita)'!$Z$44</c:f>
              <c:strCache>
                <c:ptCount val="1"/>
                <c:pt idx="0">
                  <c:v>Power etc.*</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capita)'!$AA$44:$BE$44</c:f>
              <c:numCache>
                <c:formatCode>#,##0_);[Red]\(#,##0\)</c:formatCode>
                <c:ptCount val="31"/>
                <c:pt idx="0">
                  <c:v>413.48592225915218</c:v>
                </c:pt>
                <c:pt idx="1">
                  <c:v>473.84420483031772</c:v>
                </c:pt>
                <c:pt idx="2">
                  <c:v>487.19317471010379</c:v>
                </c:pt>
                <c:pt idx="3">
                  <c:v>465.43496960672672</c:v>
                </c:pt>
                <c:pt idx="4">
                  <c:v>516.79941997053595</c:v>
                </c:pt>
                <c:pt idx="5">
                  <c:v>513.30137869755129</c:v>
                </c:pt>
                <c:pt idx="6">
                  <c:v>520.19151470068459</c:v>
                </c:pt>
                <c:pt idx="7">
                  <c:v>500.92351747924624</c:v>
                </c:pt>
                <c:pt idx="8">
                  <c:v>488.95390543546546</c:v>
                </c:pt>
                <c:pt idx="9">
                  <c:v>522.03117284725681</c:v>
                </c:pt>
                <c:pt idx="10">
                  <c:v>488.2154148370326</c:v>
                </c:pt>
                <c:pt idx="11">
                  <c:v>525.68294413648823</c:v>
                </c:pt>
                <c:pt idx="12">
                  <c:v>571.29799998722945</c:v>
                </c:pt>
                <c:pt idx="13">
                  <c:v>611.91217094037597</c:v>
                </c:pt>
                <c:pt idx="14">
                  <c:v>579.52373925556344</c:v>
                </c:pt>
                <c:pt idx="15">
                  <c:v>596.55668215940284</c:v>
                </c:pt>
                <c:pt idx="16">
                  <c:v>582.2359368807995</c:v>
                </c:pt>
                <c:pt idx="17">
                  <c:v>632.99133011569313</c:v>
                </c:pt>
                <c:pt idx="18">
                  <c:v>632.90483846191557</c:v>
                </c:pt>
                <c:pt idx="19">
                  <c:v>601.50855281467898</c:v>
                </c:pt>
                <c:pt idx="20">
                  <c:v>628.06951574867855</c:v>
                </c:pt>
                <c:pt idx="21">
                  <c:v>751.6309225840954</c:v>
                </c:pt>
                <c:pt idx="22">
                  <c:v>861.31170419043963</c:v>
                </c:pt>
                <c:pt idx="23">
                  <c:v>854.87368453592853</c:v>
                </c:pt>
                <c:pt idx="24">
                  <c:v>796.94190741398984</c:v>
                </c:pt>
                <c:pt idx="25">
                  <c:v>748.32970021403662</c:v>
                </c:pt>
                <c:pt idx="26">
                  <c:v>722.08348318500305</c:v>
                </c:pt>
                <c:pt idx="27">
                  <c:v>676.28714832977664</c:v>
                </c:pt>
                <c:pt idx="28">
                  <c:v>593.47607738275588</c:v>
                </c:pt>
                <c:pt idx="29">
                  <c:v>571.04589109666279</c:v>
                </c:pt>
                <c:pt idx="30">
                  <c:v>596.52821844436869</c:v>
                </c:pt>
              </c:numCache>
            </c:numRef>
          </c:val>
          <c:extLst>
            <c:ext xmlns:c16="http://schemas.microsoft.com/office/drawing/2014/chart" uri="{C3380CC4-5D6E-409C-BE32-E72D297353CC}">
              <c16:uniqueId val="{00000004-3102-40CF-B071-D5F0C5B18EFA}"/>
            </c:ext>
          </c:extLst>
        </c:ser>
        <c:ser>
          <c:idx val="5"/>
          <c:order val="5"/>
          <c:tx>
            <c:strRef>
              <c:f>'12.Household (per capita)'!$Z$45</c:f>
              <c:strCache>
                <c:ptCount val="1"/>
                <c:pt idx="0">
                  <c:v>Car</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capita)'!$AA$45:$BE$45</c:f>
              <c:numCache>
                <c:formatCode>#,##0_);[Red]\(#,##0\)</c:formatCode>
                <c:ptCount val="31"/>
                <c:pt idx="0">
                  <c:v>400.47972074370023</c:v>
                </c:pt>
                <c:pt idx="1">
                  <c:v>397.70615652561798</c:v>
                </c:pt>
                <c:pt idx="2">
                  <c:v>457.68844409685136</c:v>
                </c:pt>
                <c:pt idx="3">
                  <c:v>489.43583273756116</c:v>
                </c:pt>
                <c:pt idx="4">
                  <c:v>538.95198840613079</c:v>
                </c:pt>
                <c:pt idx="5">
                  <c:v>539.99027992147467</c:v>
                </c:pt>
                <c:pt idx="6">
                  <c:v>582.70224406506202</c:v>
                </c:pt>
                <c:pt idx="7">
                  <c:v>532.08058037177295</c:v>
                </c:pt>
                <c:pt idx="8">
                  <c:v>567.08202804536609</c:v>
                </c:pt>
                <c:pt idx="9">
                  <c:v>596.74553592815312</c:v>
                </c:pt>
                <c:pt idx="10">
                  <c:v>612.31076379648607</c:v>
                </c:pt>
                <c:pt idx="11">
                  <c:v>604.43847897492617</c:v>
                </c:pt>
                <c:pt idx="12">
                  <c:v>613.52926954879979</c:v>
                </c:pt>
                <c:pt idx="13">
                  <c:v>624.12561735226359</c:v>
                </c:pt>
                <c:pt idx="14">
                  <c:v>612.11233426634544</c:v>
                </c:pt>
                <c:pt idx="15">
                  <c:v>596.92125328505847</c:v>
                </c:pt>
                <c:pt idx="16">
                  <c:v>581.43290792416383</c:v>
                </c:pt>
                <c:pt idx="17">
                  <c:v>570.75888061734292</c:v>
                </c:pt>
                <c:pt idx="18">
                  <c:v>572.94355404805162</c:v>
                </c:pt>
                <c:pt idx="19">
                  <c:v>541.67592091531378</c:v>
                </c:pt>
                <c:pt idx="20">
                  <c:v>538.78860321078071</c:v>
                </c:pt>
                <c:pt idx="21">
                  <c:v>523.59785359045952</c:v>
                </c:pt>
                <c:pt idx="22">
                  <c:v>536.4975228521705</c:v>
                </c:pt>
                <c:pt idx="23">
                  <c:v>517.38629506452082</c:v>
                </c:pt>
                <c:pt idx="24">
                  <c:v>486.19581323881721</c:v>
                </c:pt>
                <c:pt idx="25">
                  <c:v>488.55211786926321</c:v>
                </c:pt>
                <c:pt idx="26">
                  <c:v>468.61625607700631</c:v>
                </c:pt>
                <c:pt idx="27">
                  <c:v>479.07209183549924</c:v>
                </c:pt>
                <c:pt idx="28">
                  <c:v>492.10956602004273</c:v>
                </c:pt>
                <c:pt idx="29">
                  <c:v>489.16323835182038</c:v>
                </c:pt>
                <c:pt idx="30">
                  <c:v>417.39277008269198</c:v>
                </c:pt>
              </c:numCache>
            </c:numRef>
          </c:val>
          <c:extLst>
            <c:ext xmlns:c16="http://schemas.microsoft.com/office/drawing/2014/chart" uri="{C3380CC4-5D6E-409C-BE32-E72D297353CC}">
              <c16:uniqueId val="{00000005-3102-40CF-B071-D5F0C5B18EFA}"/>
            </c:ext>
          </c:extLst>
        </c:ser>
        <c:ser>
          <c:idx val="6"/>
          <c:order val="6"/>
          <c:tx>
            <c:strRef>
              <c:f>'12.Household (per capita)'!$Z$46</c:f>
              <c:strCache>
                <c:ptCount val="1"/>
                <c:pt idx="0">
                  <c:v>Municipal Solid Waste</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capita)'!$AA$46:$BE$46</c:f>
              <c:numCache>
                <c:formatCode>#,##0.0_);[Red]\(#,##0.0\)</c:formatCode>
                <c:ptCount val="31"/>
                <c:pt idx="0">
                  <c:v>91.506132510978091</c:v>
                </c:pt>
                <c:pt idx="1">
                  <c:v>93.367545011259594</c:v>
                </c:pt>
                <c:pt idx="2">
                  <c:v>94.44994143015964</c:v>
                </c:pt>
                <c:pt idx="3">
                  <c:v>94.437481853870537</c:v>
                </c:pt>
                <c:pt idx="4">
                  <c:v>97.975973752438534</c:v>
                </c:pt>
                <c:pt idx="5">
                  <c:v>100.01878310919034</c:v>
                </c:pt>
                <c:pt idx="6">
                  <c:v>103.15553087961469</c:v>
                </c:pt>
                <c:pt idx="7">
                  <c:v>105.26293431884282</c:v>
                </c:pt>
                <c:pt idx="8">
                  <c:v>105.8690873332914</c:v>
                </c:pt>
                <c:pt idx="9">
                  <c:v>108.38834715581143</c:v>
                </c:pt>
                <c:pt idx="10">
                  <c:v>112.22135523706731</c:v>
                </c:pt>
                <c:pt idx="11" formatCode="#,##0_);[Red]\(#,##0\)">
                  <c:v>114.19962869828373</c:v>
                </c:pt>
                <c:pt idx="12" formatCode="#,##0_);[Red]\(#,##0\)">
                  <c:v>116.36863389195835</c:v>
                </c:pt>
                <c:pt idx="13" formatCode="#,##0_);[Red]\(#,##0\)">
                  <c:v>117.7317366340188</c:v>
                </c:pt>
                <c:pt idx="14">
                  <c:v>111.91058325561579</c:v>
                </c:pt>
                <c:pt idx="15">
                  <c:v>103.63544190866558</c:v>
                </c:pt>
                <c:pt idx="16">
                  <c:v>94.577701258597997</c:v>
                </c:pt>
                <c:pt idx="17">
                  <c:v>92.326737697918034</c:v>
                </c:pt>
                <c:pt idx="18">
                  <c:v>90.113637468157535</c:v>
                </c:pt>
                <c:pt idx="19">
                  <c:v>75.143506396040081</c:v>
                </c:pt>
                <c:pt idx="20">
                  <c:v>72.888570640817278</c:v>
                </c:pt>
                <c:pt idx="21">
                  <c:v>79.786229496805674</c:v>
                </c:pt>
                <c:pt idx="22">
                  <c:v>81.526058788761503</c:v>
                </c:pt>
                <c:pt idx="23">
                  <c:v>76.351569502580801</c:v>
                </c:pt>
                <c:pt idx="24">
                  <c:v>67.99251167178511</c:v>
                </c:pt>
                <c:pt idx="25">
                  <c:v>66.33323657737148</c:v>
                </c:pt>
                <c:pt idx="26">
                  <c:v>66.408699091055681</c:v>
                </c:pt>
                <c:pt idx="27">
                  <c:v>69.117046296695307</c:v>
                </c:pt>
                <c:pt idx="28" formatCode="#,##0_);[Red]\(#,##0\)">
                  <c:v>69.58834278251733</c:v>
                </c:pt>
                <c:pt idx="29" formatCode="#,##0_);[Red]\(#,##0\)">
                  <c:v>73.047949853477107</c:v>
                </c:pt>
                <c:pt idx="30" formatCode="#,##0_);[Red]\(#,##0\)">
                  <c:v>70.037069209101503</c:v>
                </c:pt>
              </c:numCache>
            </c:numRef>
          </c:val>
          <c:extLst>
            <c:ext xmlns:c16="http://schemas.microsoft.com/office/drawing/2014/chart" uri="{C3380CC4-5D6E-409C-BE32-E72D297353CC}">
              <c16:uniqueId val="{00000006-3102-40CF-B071-D5F0C5B18EFA}"/>
            </c:ext>
          </c:extLst>
        </c:ser>
        <c:ser>
          <c:idx val="7"/>
          <c:order val="7"/>
          <c:tx>
            <c:strRef>
              <c:f>'12.Household (per capita)'!$Z$47</c:f>
              <c:strCache>
                <c:ptCount val="1"/>
                <c:pt idx="0">
                  <c:v>Water and Waste Water</c:v>
                </c:pt>
              </c:strCache>
            </c:strRef>
          </c:tx>
          <c:spPr>
            <a:ln>
              <a:solidFill>
                <a:sysClr val="windowText" lastClr="000000"/>
              </a:solidFill>
            </a:ln>
          </c:spPr>
          <c:invertIfNegative val="0"/>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capita)'!$AA$47:$BE$47</c:f>
              <c:numCache>
                <c:formatCode>#,##0.0_);[Red]\(#,##0.0\)</c:formatCode>
                <c:ptCount val="31"/>
                <c:pt idx="0">
                  <c:v>17.18797113494028</c:v>
                </c:pt>
                <c:pt idx="1">
                  <c:v>21.469661224083158</c:v>
                </c:pt>
                <c:pt idx="2">
                  <c:v>25.970082742723267</c:v>
                </c:pt>
                <c:pt idx="3">
                  <c:v>27.917758916184585</c:v>
                </c:pt>
                <c:pt idx="4">
                  <c:v>35.139329743286773</c:v>
                </c:pt>
                <c:pt idx="5">
                  <c:v>37.064648823393718</c:v>
                </c:pt>
                <c:pt idx="6">
                  <c:v>34.856812786447747</c:v>
                </c:pt>
                <c:pt idx="7">
                  <c:v>32.059603857972967</c:v>
                </c:pt>
                <c:pt idx="8">
                  <c:v>29.725367894150178</c:v>
                </c:pt>
                <c:pt idx="9">
                  <c:v>28.728855622575463</c:v>
                </c:pt>
                <c:pt idx="10">
                  <c:v>27.740953625197086</c:v>
                </c:pt>
                <c:pt idx="11">
                  <c:v>26.283838601119388</c:v>
                </c:pt>
                <c:pt idx="12">
                  <c:v>27.05142934884735</c:v>
                </c:pt>
                <c:pt idx="13">
                  <c:v>27.246560853186949</c:v>
                </c:pt>
                <c:pt idx="14">
                  <c:v>26.14588190483348</c:v>
                </c:pt>
                <c:pt idx="15">
                  <c:v>25.224331731874781</c:v>
                </c:pt>
                <c:pt idx="16">
                  <c:v>24.592551163955957</c:v>
                </c:pt>
                <c:pt idx="17">
                  <c:v>27.472032956071288</c:v>
                </c:pt>
                <c:pt idx="18">
                  <c:v>32.364681784361451</c:v>
                </c:pt>
                <c:pt idx="19">
                  <c:v>35.04371972278858</c:v>
                </c:pt>
                <c:pt idx="20">
                  <c:v>34.839021462944537</c:v>
                </c:pt>
                <c:pt idx="21">
                  <c:v>38.048800509566014</c:v>
                </c:pt>
                <c:pt idx="22">
                  <c:v>50.33583300387793</c:v>
                </c:pt>
                <c:pt idx="23">
                  <c:v>43.897996076013278</c:v>
                </c:pt>
                <c:pt idx="24">
                  <c:v>44.345218070933818</c:v>
                </c:pt>
                <c:pt idx="25">
                  <c:v>38.653737840108427</c:v>
                </c:pt>
                <c:pt idx="26">
                  <c:v>35.523401128152123</c:v>
                </c:pt>
                <c:pt idx="27">
                  <c:v>36.550127976276599</c:v>
                </c:pt>
                <c:pt idx="28" formatCode="#,##0_);[Red]\(#,##0\)">
                  <c:v>38.320234718692184</c:v>
                </c:pt>
                <c:pt idx="29" formatCode="#,##0_);[Red]\(#,##0\)">
                  <c:v>36.157150793048835</c:v>
                </c:pt>
                <c:pt idx="30" formatCode="#,##0_);[Red]\(#,##0\)">
                  <c:v>33.518376407044663</c:v>
                </c:pt>
              </c:numCache>
            </c:numRef>
          </c:val>
          <c:extLst>
            <c:ext xmlns:c16="http://schemas.microsoft.com/office/drawing/2014/chart" uri="{C3380CC4-5D6E-409C-BE32-E72D297353CC}">
              <c16:uniqueId val="{00000007-3102-40CF-B071-D5F0C5B18EFA}"/>
            </c:ext>
          </c:extLst>
        </c:ser>
        <c:dLbls>
          <c:showLegendKey val="0"/>
          <c:showVal val="0"/>
          <c:showCatName val="0"/>
          <c:showSerName val="0"/>
          <c:showPercent val="0"/>
          <c:showBubbleSize val="0"/>
        </c:dLbls>
        <c:gapWidth val="40"/>
        <c:overlap val="100"/>
        <c:axId val="138055040"/>
        <c:axId val="138065024"/>
      </c:barChart>
      <c:lineChart>
        <c:grouping val="standard"/>
        <c:varyColors val="0"/>
        <c:ser>
          <c:idx val="10"/>
          <c:order val="8"/>
          <c:tx>
            <c:strRef>
              <c:f>'12.Household (per capita)'!$Y$39</c:f>
              <c:strCache>
                <c:ptCount val="1"/>
                <c:pt idx="0">
                  <c:v>Total</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'12.Household (per capita)'!$AA$38:$BE$38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'12.Household (per capita)'!$AA$39:$BE$39</c:f>
              <c:numCache>
                <c:formatCode>#,##0_);[Red]\(#,##0\)</c:formatCode>
                <c:ptCount val="31"/>
                <c:pt idx="0">
                  <c:v>1550.6186365750682</c:v>
                </c:pt>
                <c:pt idx="1">
                  <c:v>1576.9126438774183</c:v>
                </c:pt>
                <c:pt idx="2">
                  <c:v>1687.5155013884582</c:v>
                </c:pt>
                <c:pt idx="3">
                  <c:v>1722.4698700807096</c:v>
                </c:pt>
                <c:pt idx="4">
                  <c:v>1857.4963564709358</c:v>
                </c:pt>
                <c:pt idx="5">
                  <c:v>1874.2907711263802</c:v>
                </c:pt>
                <c:pt idx="6">
                  <c:v>1922.3576571442813</c:v>
                </c:pt>
                <c:pt idx="7">
                  <c:v>1822.4743350244785</c:v>
                </c:pt>
                <c:pt idx="8">
                  <c:v>1843.6126637577108</c:v>
                </c:pt>
                <c:pt idx="9">
                  <c:v>1936.2463430141854</c:v>
                </c:pt>
                <c:pt idx="10">
                  <c:v>1979.7675817624863</c:v>
                </c:pt>
                <c:pt idx="11">
                  <c:v>1942.7161916390312</c:v>
                </c:pt>
                <c:pt idx="12">
                  <c:v>2038.6235330994191</c:v>
                </c:pt>
                <c:pt idx="13">
                  <c:v>2068.0183568965613</c:v>
                </c:pt>
                <c:pt idx="14">
                  <c:v>2034.9495589597784</c:v>
                </c:pt>
                <c:pt idx="15">
                  <c:v>2060.4591116869383</c:v>
                </c:pt>
                <c:pt idx="16">
                  <c:v>1966.7804464317023</c:v>
                </c:pt>
                <c:pt idx="17">
                  <c:v>2039.4043746500893</c:v>
                </c:pt>
                <c:pt idx="18">
                  <c:v>2005.6814455492752</c:v>
                </c:pt>
                <c:pt idx="19">
                  <c:v>1914.0272976005297</c:v>
                </c:pt>
                <c:pt idx="20">
                  <c:v>2039.7844919897905</c:v>
                </c:pt>
                <c:pt idx="21">
                  <c:v>2153.7404675948646</c:v>
                </c:pt>
                <c:pt idx="22">
                  <c:v>2325.7054986694666</c:v>
                </c:pt>
                <c:pt idx="23">
                  <c:v>2266.9052247707614</c:v>
                </c:pt>
                <c:pt idx="24">
                  <c:v>2119.0191430749223</c:v>
                </c:pt>
                <c:pt idx="25">
                  <c:v>2062.6815750454498</c:v>
                </c:pt>
                <c:pt idx="26">
                  <c:v>2026.2195170280406</c:v>
                </c:pt>
                <c:pt idx="27">
                  <c:v>2057.3414674452997</c:v>
                </c:pt>
                <c:pt idx="28">
                  <c:v>1911.5329512620067</c:v>
                </c:pt>
                <c:pt idx="29">
                  <c:v>1861.3313370414583</c:v>
                </c:pt>
                <c:pt idx="30">
                  <c:v>1840.8401475303301</c:v>
                </c:pt>
              </c:numCache>
            </c:numRef>
          </c:val>
          <c:smooth val="0"/>
          <c:extLst>
            <c:ext xmlns:c16="http://schemas.microsoft.com/office/drawing/2014/chart" uri="{C3380CC4-5D6E-409C-BE32-E72D297353CC}">
              <c16:uniqueId val="{00000008-3102-40CF-B071-D5F0C5B18EFA}"/>
            </c:ext>
          </c:extLst>
        </c:ser>
        <c:dLbls>
          <c:showLegendKey val="0"/>
          <c:showVal val="0"/>
          <c:showCatName val="0"/>
          <c:showSerName val="0"/>
          <c:showPercent val="0"/>
          <c:showBubbleSize val="0"/>
        </c:dLbls>
        <c:marker val="1"/>
        <c:smooth val="0"/>
        <c:axId val="138055040"/>
        <c:axId val="138065024"/>
      </c:lineChart>
      <c:catAx>
        <c:axId val="13805504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38065024"/>
        <c:crosses val="autoZero"/>
        <c:auto val="1"/>
        <c:lblAlgn val="ctr"/>
        <c:lblOffset val="100"/>
        <c:tickLblSkip val="1"/>
        <c:noMultiLvlLbl val="0"/>
      </c:catAx>
      <c:valAx>
        <c:axId val="138065024"/>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38055040"/>
        <c:crosses val="autoZero"/>
        <c:crossBetween val="between"/>
      </c:valAx>
    </c:plotArea>
    <c:legend>
      <c:legendPos val="r"/>
      <c:legendEntry>
        <c:idx val="8"/>
        <c:delete val="1"/>
      </c:legendEntry>
      <c:layout>
        <c:manualLayout>
          <c:xMode val="edge"/>
          <c:yMode val="edge"/>
          <c:x val="0.84991584385285179"/>
          <c:y val="0.3565776500159703"/>
          <c:w val="0.14832020997375317"/>
          <c:h val="0.45252191931408203"/>
        </c:manualLayout>
      </c:layout>
      <c:overlay val="0"/>
      <c:txPr>
        <a:bodyPr/>
        <a:lstStyle/>
        <a:p>
          <a:pPr>
            <a:defRPr sz="1100"/>
          </a:pPr>
          <a:endParaRPr lang="ja-JP"/>
        </a:p>
      </c:tx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18</xdr:col>
      <xdr:colOff>123825</xdr:colOff>
      <xdr:row>19</xdr:row>
      <xdr:rowOff>0</xdr:rowOff>
    </xdr:from>
    <xdr:to>
      <xdr:col>19</xdr:col>
      <xdr:colOff>123825</xdr:colOff>
      <xdr:row>19</xdr:row>
      <xdr:rowOff>0</xdr:rowOff>
    </xdr:to>
    <xdr:pic>
      <xdr:nvPicPr>
        <xdr:cNvPr id="2" name="Picture 1" descr="BD19825_">
          <a:extLst>
            <a:ext uri="{FF2B5EF4-FFF2-40B4-BE49-F238E27FC236}">
              <a16:creationId xmlns:a16="http://schemas.microsoft.com/office/drawing/2014/main" id="{6A3CCC0B-3878-473E-868C-BBF375F3C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7620" y="11750040"/>
          <a:ext cx="541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314325</xdr:colOff>
      <xdr:row>19</xdr:row>
      <xdr:rowOff>0</xdr:rowOff>
    </xdr:from>
    <xdr:to>
      <xdr:col>17</xdr:col>
      <xdr:colOff>314325</xdr:colOff>
      <xdr:row>19</xdr:row>
      <xdr:rowOff>0</xdr:rowOff>
    </xdr:to>
    <xdr:pic>
      <xdr:nvPicPr>
        <xdr:cNvPr id="3" name="Picture 2" descr="BD19825_">
          <a:extLst>
            <a:ext uri="{FF2B5EF4-FFF2-40B4-BE49-F238E27FC236}">
              <a16:creationId xmlns:a16="http://schemas.microsoft.com/office/drawing/2014/main" id="{E8107767-3FFB-44D1-8B89-0AEF55208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6080" y="11750040"/>
          <a:ext cx="541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47625</xdr:colOff>
      <xdr:row>19</xdr:row>
      <xdr:rowOff>0</xdr:rowOff>
    </xdr:from>
    <xdr:to>
      <xdr:col>11</xdr:col>
      <xdr:colOff>247650</xdr:colOff>
      <xdr:row>19</xdr:row>
      <xdr:rowOff>0</xdr:rowOff>
    </xdr:to>
    <xdr:pic>
      <xdr:nvPicPr>
        <xdr:cNvPr id="7" name="Picture 10" descr="HH02406_">
          <a:extLst>
            <a:ext uri="{FF2B5EF4-FFF2-40B4-BE49-F238E27FC236}">
              <a16:creationId xmlns:a16="http://schemas.microsoft.com/office/drawing/2014/main" id="{55575BE2-B476-49FC-9CD2-D2FCED9005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6820" y="11750040"/>
          <a:ext cx="7467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123825</xdr:colOff>
      <xdr:row>20</xdr:row>
      <xdr:rowOff>0</xdr:rowOff>
    </xdr:from>
    <xdr:to>
      <xdr:col>19</xdr:col>
      <xdr:colOff>123825</xdr:colOff>
      <xdr:row>20</xdr:row>
      <xdr:rowOff>0</xdr:rowOff>
    </xdr:to>
    <xdr:pic>
      <xdr:nvPicPr>
        <xdr:cNvPr id="5" name="Picture 1" descr="BD19825_">
          <a:extLst>
            <a:ext uri="{FF2B5EF4-FFF2-40B4-BE49-F238E27FC236}">
              <a16:creationId xmlns:a16="http://schemas.microsoft.com/office/drawing/2014/main" id="{45A6F151-505E-4891-9522-72F044826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120" y="3503839"/>
          <a:ext cx="5697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314325</xdr:colOff>
      <xdr:row>20</xdr:row>
      <xdr:rowOff>0</xdr:rowOff>
    </xdr:from>
    <xdr:to>
      <xdr:col>17</xdr:col>
      <xdr:colOff>314325</xdr:colOff>
      <xdr:row>20</xdr:row>
      <xdr:rowOff>0</xdr:rowOff>
    </xdr:to>
    <xdr:pic>
      <xdr:nvPicPr>
        <xdr:cNvPr id="6" name="Picture 2" descr="BD19825_">
          <a:extLst>
            <a:ext uri="{FF2B5EF4-FFF2-40B4-BE49-F238E27FC236}">
              <a16:creationId xmlns:a16="http://schemas.microsoft.com/office/drawing/2014/main" id="{2415F6CA-7A81-4684-876B-9735DEB1F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4102" y="3503839"/>
          <a:ext cx="5697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47625</xdr:colOff>
      <xdr:row>20</xdr:row>
      <xdr:rowOff>0</xdr:rowOff>
    </xdr:from>
    <xdr:to>
      <xdr:col>11</xdr:col>
      <xdr:colOff>247650</xdr:colOff>
      <xdr:row>20</xdr:row>
      <xdr:rowOff>0</xdr:rowOff>
    </xdr:to>
    <xdr:pic>
      <xdr:nvPicPr>
        <xdr:cNvPr id="8" name="Picture 10" descr="HH02406_">
          <a:extLst>
            <a:ext uri="{FF2B5EF4-FFF2-40B4-BE49-F238E27FC236}">
              <a16:creationId xmlns:a16="http://schemas.microsoft.com/office/drawing/2014/main" id="{32F5CC5B-28E3-4EB3-A98D-EC47826025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4768" y="3503839"/>
          <a:ext cx="76982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219074</xdr:colOff>
      <xdr:row>0</xdr:row>
      <xdr:rowOff>47626</xdr:rowOff>
    </xdr:from>
    <xdr:to>
      <xdr:col>23</xdr:col>
      <xdr:colOff>38099</xdr:colOff>
      <xdr:row>0</xdr:row>
      <xdr:rowOff>314325</xdr:rowOff>
    </xdr:to>
    <xdr:sp macro="" textlink="">
      <xdr:nvSpPr>
        <xdr:cNvPr id="4" name="AutoShape 8">
          <a:extLst>
            <a:ext uri="{FF2B5EF4-FFF2-40B4-BE49-F238E27FC236}">
              <a16:creationId xmlns:a16="http://schemas.microsoft.com/office/drawing/2014/main" id="{43771AB0-A5C6-4DE0-B4C4-799E5FC7E501}"/>
            </a:ext>
          </a:extLst>
        </xdr:cNvPr>
        <xdr:cNvSpPr>
          <a:spLocks noChangeArrowheads="1"/>
        </xdr:cNvSpPr>
      </xdr:nvSpPr>
      <xdr:spPr bwMode="auto">
        <a:xfrm>
          <a:off x="3686174" y="47626"/>
          <a:ext cx="4181475" cy="266699"/>
        </a:xfrm>
        <a:prstGeom prst="roundRect">
          <a:avLst>
            <a:gd name="adj" fmla="val 16667"/>
          </a:avLst>
        </a:prstGeom>
        <a:solidFill>
          <a:srgbClr val="99FF6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あなたのご家庭からのCO2排出量の推移</a:t>
          </a:r>
        </a:p>
      </xdr:txBody>
    </xdr:sp>
    <xdr:clientData/>
  </xdr:twoCellAnchor>
  <xdr:twoCellAnchor>
    <xdr:from>
      <xdr:col>1</xdr:col>
      <xdr:colOff>25744</xdr:colOff>
      <xdr:row>24</xdr:row>
      <xdr:rowOff>40415</xdr:rowOff>
    </xdr:from>
    <xdr:to>
      <xdr:col>5</xdr:col>
      <xdr:colOff>225768</xdr:colOff>
      <xdr:row>32</xdr:row>
      <xdr:rowOff>40415</xdr:rowOff>
    </xdr:to>
    <xdr:graphicFrame macro="">
      <xdr:nvGraphicFramePr>
        <xdr:cNvPr id="6" name="グラフ 5">
          <a:extLst>
            <a:ext uri="{FF2B5EF4-FFF2-40B4-BE49-F238E27FC236}">
              <a16:creationId xmlns:a16="http://schemas.microsoft.com/office/drawing/2014/main" id="{A92DE02A-48BF-468B-9600-83551882D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248166</xdr:colOff>
      <xdr:row>24</xdr:row>
      <xdr:rowOff>40416</xdr:rowOff>
    </xdr:from>
    <xdr:to>
      <xdr:col>10</xdr:col>
      <xdr:colOff>333891</xdr:colOff>
      <xdr:row>32</xdr:row>
      <xdr:rowOff>40416</xdr:rowOff>
    </xdr:to>
    <xdr:graphicFrame macro="">
      <xdr:nvGraphicFramePr>
        <xdr:cNvPr id="7" name="グラフ 6">
          <a:extLst>
            <a:ext uri="{FF2B5EF4-FFF2-40B4-BE49-F238E27FC236}">
              <a16:creationId xmlns:a16="http://schemas.microsoft.com/office/drawing/2014/main" id="{AC8DA5FB-BE62-4350-A304-D176980A0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6436</xdr:colOff>
      <xdr:row>24</xdr:row>
      <xdr:rowOff>40416</xdr:rowOff>
    </xdr:from>
    <xdr:to>
      <xdr:col>16</xdr:col>
      <xdr:colOff>92161</xdr:colOff>
      <xdr:row>32</xdr:row>
      <xdr:rowOff>40416</xdr:rowOff>
    </xdr:to>
    <xdr:graphicFrame macro="">
      <xdr:nvGraphicFramePr>
        <xdr:cNvPr id="8" name="グラフ 7">
          <a:extLst>
            <a:ext uri="{FF2B5EF4-FFF2-40B4-BE49-F238E27FC236}">
              <a16:creationId xmlns:a16="http://schemas.microsoft.com/office/drawing/2014/main" id="{E8C88554-064F-4DF2-8618-60F4BEF59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25744</xdr:colOff>
      <xdr:row>32</xdr:row>
      <xdr:rowOff>75685</xdr:rowOff>
    </xdr:from>
    <xdr:to>
      <xdr:col>5</xdr:col>
      <xdr:colOff>225769</xdr:colOff>
      <xdr:row>40</xdr:row>
      <xdr:rowOff>75685</xdr:rowOff>
    </xdr:to>
    <xdr:graphicFrame macro="">
      <xdr:nvGraphicFramePr>
        <xdr:cNvPr id="9" name="グラフ 8">
          <a:extLst>
            <a:ext uri="{FF2B5EF4-FFF2-40B4-BE49-F238E27FC236}">
              <a16:creationId xmlns:a16="http://schemas.microsoft.com/office/drawing/2014/main" id="{160E37CA-90F2-4865-9C5D-C7305800A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247908</xdr:colOff>
      <xdr:row>32</xdr:row>
      <xdr:rowOff>75685</xdr:rowOff>
    </xdr:from>
    <xdr:to>
      <xdr:col>10</xdr:col>
      <xdr:colOff>333633</xdr:colOff>
      <xdr:row>40</xdr:row>
      <xdr:rowOff>75685</xdr:rowOff>
    </xdr:to>
    <xdr:graphicFrame macro="">
      <xdr:nvGraphicFramePr>
        <xdr:cNvPr id="10" name="グラフ 9">
          <a:extLst>
            <a:ext uri="{FF2B5EF4-FFF2-40B4-BE49-F238E27FC236}">
              <a16:creationId xmlns:a16="http://schemas.microsoft.com/office/drawing/2014/main" id="{E3C35B53-A248-4B1A-B4C8-2A67421B6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8238</xdr:colOff>
      <xdr:row>32</xdr:row>
      <xdr:rowOff>78516</xdr:rowOff>
    </xdr:from>
    <xdr:to>
      <xdr:col>16</xdr:col>
      <xdr:colOff>95508</xdr:colOff>
      <xdr:row>40</xdr:row>
      <xdr:rowOff>78516</xdr:rowOff>
    </xdr:to>
    <xdr:graphicFrame macro="">
      <xdr:nvGraphicFramePr>
        <xdr:cNvPr id="11" name="グラフ 10">
          <a:extLst>
            <a:ext uri="{FF2B5EF4-FFF2-40B4-BE49-F238E27FC236}">
              <a16:creationId xmlns:a16="http://schemas.microsoft.com/office/drawing/2014/main" id="{80B5C474-7CD4-4C83-AFFE-8CAF212F3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25744</xdr:colOff>
      <xdr:row>40</xdr:row>
      <xdr:rowOff>107607</xdr:rowOff>
    </xdr:from>
    <xdr:to>
      <xdr:col>5</xdr:col>
      <xdr:colOff>225769</xdr:colOff>
      <xdr:row>48</xdr:row>
      <xdr:rowOff>107607</xdr:rowOff>
    </xdr:to>
    <xdr:graphicFrame macro="">
      <xdr:nvGraphicFramePr>
        <xdr:cNvPr id="12" name="グラフ 11">
          <a:extLst>
            <a:ext uri="{FF2B5EF4-FFF2-40B4-BE49-F238E27FC236}">
              <a16:creationId xmlns:a16="http://schemas.microsoft.com/office/drawing/2014/main" id="{73C90A45-41C5-45C4-B50E-97405AC85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247392</xdr:colOff>
      <xdr:row>40</xdr:row>
      <xdr:rowOff>109408</xdr:rowOff>
    </xdr:from>
    <xdr:to>
      <xdr:col>10</xdr:col>
      <xdr:colOff>334662</xdr:colOff>
      <xdr:row>48</xdr:row>
      <xdr:rowOff>107349</xdr:rowOff>
    </xdr:to>
    <xdr:graphicFrame macro="">
      <xdr:nvGraphicFramePr>
        <xdr:cNvPr id="13" name="グラフ 12">
          <a:extLst>
            <a:ext uri="{FF2B5EF4-FFF2-40B4-BE49-F238E27FC236}">
              <a16:creationId xmlns:a16="http://schemas.microsoft.com/office/drawing/2014/main" id="{8C416EEC-D8E7-4E99-942F-9C10D358A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9267</xdr:colOff>
      <xdr:row>40</xdr:row>
      <xdr:rowOff>112497</xdr:rowOff>
    </xdr:from>
    <xdr:to>
      <xdr:col>16</xdr:col>
      <xdr:colOff>94992</xdr:colOff>
      <xdr:row>48</xdr:row>
      <xdr:rowOff>109409</xdr:rowOff>
    </xdr:to>
    <xdr:graphicFrame macro="">
      <xdr:nvGraphicFramePr>
        <xdr:cNvPr id="14" name="グラフ 13">
          <a:extLst>
            <a:ext uri="{FF2B5EF4-FFF2-40B4-BE49-F238E27FC236}">
              <a16:creationId xmlns:a16="http://schemas.microsoft.com/office/drawing/2014/main" id="{C9571420-020F-40EB-B349-63A0E9DC9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25740</xdr:colOff>
      <xdr:row>24</xdr:row>
      <xdr:rowOff>43505</xdr:rowOff>
    </xdr:from>
    <xdr:to>
      <xdr:col>22</xdr:col>
      <xdr:colOff>227310</xdr:colOff>
      <xdr:row>32</xdr:row>
      <xdr:rowOff>43505</xdr:rowOff>
    </xdr:to>
    <xdr:graphicFrame macro="">
      <xdr:nvGraphicFramePr>
        <xdr:cNvPr id="16" name="グラフ 15">
          <a:extLst>
            <a:ext uri="{FF2B5EF4-FFF2-40B4-BE49-F238E27FC236}">
              <a16:creationId xmlns:a16="http://schemas.microsoft.com/office/drawing/2014/main" id="{FB28D9A5-CE9C-4F58-8981-39F108201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250994</xdr:colOff>
      <xdr:row>24</xdr:row>
      <xdr:rowOff>43505</xdr:rowOff>
    </xdr:from>
    <xdr:to>
      <xdr:col>27</xdr:col>
      <xdr:colOff>336719</xdr:colOff>
      <xdr:row>32</xdr:row>
      <xdr:rowOff>43505</xdr:rowOff>
    </xdr:to>
    <xdr:graphicFrame macro="">
      <xdr:nvGraphicFramePr>
        <xdr:cNvPr id="17" name="グラフ 16">
          <a:extLst>
            <a:ext uri="{FF2B5EF4-FFF2-40B4-BE49-F238E27FC236}">
              <a16:creationId xmlns:a16="http://schemas.microsoft.com/office/drawing/2014/main" id="{82E0D162-DFCD-4C6C-8781-F592579FC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28</xdr:col>
      <xdr:colOff>4372</xdr:colOff>
      <xdr:row>24</xdr:row>
      <xdr:rowOff>43505</xdr:rowOff>
    </xdr:from>
    <xdr:to>
      <xdr:col>33</xdr:col>
      <xdr:colOff>89067</xdr:colOff>
      <xdr:row>32</xdr:row>
      <xdr:rowOff>43505</xdr:rowOff>
    </xdr:to>
    <xdr:graphicFrame macro="">
      <xdr:nvGraphicFramePr>
        <xdr:cNvPr id="18" name="グラフ 17">
          <a:extLst>
            <a:ext uri="{FF2B5EF4-FFF2-40B4-BE49-F238E27FC236}">
              <a16:creationId xmlns:a16="http://schemas.microsoft.com/office/drawing/2014/main" id="{62C9B494-7C78-4476-87F3-CD5EB3869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24196</xdr:colOff>
      <xdr:row>32</xdr:row>
      <xdr:rowOff>76459</xdr:rowOff>
    </xdr:from>
    <xdr:to>
      <xdr:col>22</xdr:col>
      <xdr:colOff>224221</xdr:colOff>
      <xdr:row>40</xdr:row>
      <xdr:rowOff>76458</xdr:rowOff>
    </xdr:to>
    <xdr:graphicFrame macro="">
      <xdr:nvGraphicFramePr>
        <xdr:cNvPr id="19" name="グラフ 18">
          <a:extLst>
            <a:ext uri="{FF2B5EF4-FFF2-40B4-BE49-F238E27FC236}">
              <a16:creationId xmlns:a16="http://schemas.microsoft.com/office/drawing/2014/main" id="{342FE8DF-3DDF-4DBE-885F-13E111515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250478</xdr:colOff>
      <xdr:row>32</xdr:row>
      <xdr:rowOff>76197</xdr:rowOff>
    </xdr:from>
    <xdr:to>
      <xdr:col>27</xdr:col>
      <xdr:colOff>336203</xdr:colOff>
      <xdr:row>40</xdr:row>
      <xdr:rowOff>76196</xdr:rowOff>
    </xdr:to>
    <xdr:graphicFrame macro="">
      <xdr:nvGraphicFramePr>
        <xdr:cNvPr id="20" name="グラフ 19">
          <a:extLst>
            <a:ext uri="{FF2B5EF4-FFF2-40B4-BE49-F238E27FC236}">
              <a16:creationId xmlns:a16="http://schemas.microsoft.com/office/drawing/2014/main" id="{427CC5B4-530C-41BB-A7A4-B19D51FC4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13381</xdr:colOff>
      <xdr:row>32</xdr:row>
      <xdr:rowOff>79549</xdr:rowOff>
    </xdr:from>
    <xdr:to>
      <xdr:col>33</xdr:col>
      <xdr:colOff>98076</xdr:colOff>
      <xdr:row>40</xdr:row>
      <xdr:rowOff>79548</xdr:rowOff>
    </xdr:to>
    <xdr:graphicFrame macro="">
      <xdr:nvGraphicFramePr>
        <xdr:cNvPr id="21" name="グラフ 20">
          <a:extLst>
            <a:ext uri="{FF2B5EF4-FFF2-40B4-BE49-F238E27FC236}">
              <a16:creationId xmlns:a16="http://schemas.microsoft.com/office/drawing/2014/main" id="{862C0B37-EE60-4A14-8B2C-166FCEB8A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24196</xdr:colOff>
      <xdr:row>40</xdr:row>
      <xdr:rowOff>110948</xdr:rowOff>
    </xdr:from>
    <xdr:to>
      <xdr:col>22</xdr:col>
      <xdr:colOff>224221</xdr:colOff>
      <xdr:row>48</xdr:row>
      <xdr:rowOff>107860</xdr:rowOff>
    </xdr:to>
    <xdr:graphicFrame macro="">
      <xdr:nvGraphicFramePr>
        <xdr:cNvPr id="22" name="グラフ 21">
          <a:extLst>
            <a:ext uri="{FF2B5EF4-FFF2-40B4-BE49-F238E27FC236}">
              <a16:creationId xmlns:a16="http://schemas.microsoft.com/office/drawing/2014/main" id="{D7FF813C-AF04-4AE6-87F7-290D7C0C1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250741</xdr:colOff>
      <xdr:row>40</xdr:row>
      <xdr:rowOff>107608</xdr:rowOff>
    </xdr:from>
    <xdr:to>
      <xdr:col>27</xdr:col>
      <xdr:colOff>336466</xdr:colOff>
      <xdr:row>48</xdr:row>
      <xdr:rowOff>104520</xdr:rowOff>
    </xdr:to>
    <xdr:graphicFrame macro="">
      <xdr:nvGraphicFramePr>
        <xdr:cNvPr id="23" name="グラフ 22">
          <a:extLst>
            <a:ext uri="{FF2B5EF4-FFF2-40B4-BE49-F238E27FC236}">
              <a16:creationId xmlns:a16="http://schemas.microsoft.com/office/drawing/2014/main" id="{AB1D7EB4-DEA7-43D4-A1C6-C423F51D2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13644</xdr:colOff>
      <xdr:row>40</xdr:row>
      <xdr:rowOff>107607</xdr:rowOff>
    </xdr:from>
    <xdr:to>
      <xdr:col>33</xdr:col>
      <xdr:colOff>98339</xdr:colOff>
      <xdr:row>48</xdr:row>
      <xdr:rowOff>104519</xdr:rowOff>
    </xdr:to>
    <xdr:graphicFrame macro="">
      <xdr:nvGraphicFramePr>
        <xdr:cNvPr id="24" name="グラフ 23">
          <a:extLst>
            <a:ext uri="{FF2B5EF4-FFF2-40B4-BE49-F238E27FC236}">
              <a16:creationId xmlns:a16="http://schemas.microsoft.com/office/drawing/2014/main" id="{D758C1F6-D516-47AA-A299-DFA53ED7D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57</xdr:col>
      <xdr:colOff>259275</xdr:colOff>
      <xdr:row>0</xdr:row>
      <xdr:rowOff>341201</xdr:rowOff>
    </xdr:from>
    <xdr:to>
      <xdr:col>65</xdr:col>
      <xdr:colOff>111125</xdr:colOff>
      <xdr:row>36</xdr:row>
      <xdr:rowOff>178857</xdr:rowOff>
    </xdr:to>
    <xdr:graphicFrame macro="">
      <xdr:nvGraphicFramePr>
        <xdr:cNvPr id="2" name="Chart 5">
          <a:extLst>
            <a:ext uri="{FF2B5EF4-FFF2-40B4-BE49-F238E27FC236}">
              <a16:creationId xmlns:a16="http://schemas.microsoft.com/office/drawing/2014/main" id="{96522691-A438-4DBA-BF89-1F91C37E3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224164</xdr:colOff>
      <xdr:row>43</xdr:row>
      <xdr:rowOff>43936</xdr:rowOff>
    </xdr:from>
    <xdr:to>
      <xdr:col>64</xdr:col>
      <xdr:colOff>681302</xdr:colOff>
      <xdr:row>83</xdr:row>
      <xdr:rowOff>21167</xdr:rowOff>
    </xdr:to>
    <xdr:graphicFrame macro="">
      <xdr:nvGraphicFramePr>
        <xdr:cNvPr id="3" name="Chart 12">
          <a:extLst>
            <a:ext uri="{FF2B5EF4-FFF2-40B4-BE49-F238E27FC236}">
              <a16:creationId xmlns:a16="http://schemas.microsoft.com/office/drawing/2014/main" id="{BB973875-4151-448D-A55A-C58B4BECA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296817</xdr:colOff>
      <xdr:row>4</xdr:row>
      <xdr:rowOff>31422</xdr:rowOff>
    </xdr:from>
    <xdr:to>
      <xdr:col>75</xdr:col>
      <xdr:colOff>637474</xdr:colOff>
      <xdr:row>33</xdr:row>
      <xdr:rowOff>118206</xdr:rowOff>
    </xdr:to>
    <xdr:graphicFrame macro="">
      <xdr:nvGraphicFramePr>
        <xdr:cNvPr id="4" name="グラフ 4">
          <a:extLst>
            <a:ext uri="{FF2B5EF4-FFF2-40B4-BE49-F238E27FC236}">
              <a16:creationId xmlns:a16="http://schemas.microsoft.com/office/drawing/2014/main" id="{27A7A40B-F54B-4868-BFF0-1A919D7FB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426978</xdr:colOff>
      <xdr:row>43</xdr:row>
      <xdr:rowOff>133286</xdr:rowOff>
    </xdr:from>
    <xdr:to>
      <xdr:col>76</xdr:col>
      <xdr:colOff>84074</xdr:colOff>
      <xdr:row>72</xdr:row>
      <xdr:rowOff>166888</xdr:rowOff>
    </xdr:to>
    <xdr:graphicFrame macro="">
      <xdr:nvGraphicFramePr>
        <xdr:cNvPr id="5" name="グラフ 5">
          <a:extLst>
            <a:ext uri="{FF2B5EF4-FFF2-40B4-BE49-F238E27FC236}">
              <a16:creationId xmlns:a16="http://schemas.microsoft.com/office/drawing/2014/main" id="{AEE536D0-A186-4E66-9C43-18898935D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76</xdr:col>
      <xdr:colOff>238125</xdr:colOff>
      <xdr:row>4</xdr:row>
      <xdr:rowOff>6672</xdr:rowOff>
    </xdr:from>
    <xdr:to>
      <xdr:col>84</xdr:col>
      <xdr:colOff>239199</xdr:colOff>
      <xdr:row>42</xdr:row>
      <xdr:rowOff>137583</xdr:rowOff>
    </xdr:to>
    <xdr:graphicFrame macro="">
      <xdr:nvGraphicFramePr>
        <xdr:cNvPr id="6" name="Chart 5">
          <a:extLst>
            <a:ext uri="{FF2B5EF4-FFF2-40B4-BE49-F238E27FC236}">
              <a16:creationId xmlns:a16="http://schemas.microsoft.com/office/drawing/2014/main" id="{70F96B92-F1D4-4DF9-A605-6DD8E14A4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76</xdr:col>
      <xdr:colOff>140447</xdr:colOff>
      <xdr:row>42</xdr:row>
      <xdr:rowOff>148165</xdr:rowOff>
    </xdr:from>
    <xdr:to>
      <xdr:col>84</xdr:col>
      <xdr:colOff>140506</xdr:colOff>
      <xdr:row>89</xdr:row>
      <xdr:rowOff>123825</xdr:rowOff>
    </xdr:to>
    <xdr:graphicFrame macro="">
      <xdr:nvGraphicFramePr>
        <xdr:cNvPr id="7" name="Chart 12">
          <a:extLst>
            <a:ext uri="{FF2B5EF4-FFF2-40B4-BE49-F238E27FC236}">
              <a16:creationId xmlns:a16="http://schemas.microsoft.com/office/drawing/2014/main" id="{3ACBB69E-0E5D-428C-93D1-2621B07AD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84</xdr:col>
      <xdr:colOff>397110</xdr:colOff>
      <xdr:row>4</xdr:row>
      <xdr:rowOff>101554</xdr:rowOff>
    </xdr:from>
    <xdr:to>
      <xdr:col>94</xdr:col>
      <xdr:colOff>679092</xdr:colOff>
      <xdr:row>33</xdr:row>
      <xdr:rowOff>163747</xdr:rowOff>
    </xdr:to>
    <xdr:graphicFrame macro="">
      <xdr:nvGraphicFramePr>
        <xdr:cNvPr id="8" name="グラフ 4">
          <a:extLst>
            <a:ext uri="{FF2B5EF4-FFF2-40B4-BE49-F238E27FC236}">
              <a16:creationId xmlns:a16="http://schemas.microsoft.com/office/drawing/2014/main" id="{CEA4B750-1ED5-4FD7-8AC7-F11D2AD05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84</xdr:col>
      <xdr:colOff>301951</xdr:colOff>
      <xdr:row>43</xdr:row>
      <xdr:rowOff>39782</xdr:rowOff>
    </xdr:from>
    <xdr:to>
      <xdr:col>94</xdr:col>
      <xdr:colOff>580104</xdr:colOff>
      <xdr:row>72</xdr:row>
      <xdr:rowOff>17017</xdr:rowOff>
    </xdr:to>
    <xdr:graphicFrame macro="">
      <xdr:nvGraphicFramePr>
        <xdr:cNvPr id="9" name="グラフ 5">
          <a:extLst>
            <a:ext uri="{FF2B5EF4-FFF2-40B4-BE49-F238E27FC236}">
              <a16:creationId xmlns:a16="http://schemas.microsoft.com/office/drawing/2014/main" id="{5E4A5D63-4008-4A77-9B39-F901B0A7F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0.37026</cdr:x>
      <cdr:y>0.40386</cdr:y>
    </cdr:from>
    <cdr:to>
      <cdr:x>0.63908</cdr:x>
      <cdr:y>0.56117</cdr:y>
    </cdr:to>
    <cdr:sp macro="" textlink="">
      <cdr:nvSpPr>
        <cdr:cNvPr id="195585" name="Text Box 1">
          <a:extLst xmlns:a="http://schemas.openxmlformats.org/drawingml/2006/main">
            <a:ext uri="{FF2B5EF4-FFF2-40B4-BE49-F238E27FC236}">
              <a16:creationId xmlns:a16="http://schemas.microsoft.com/office/drawing/2014/main" id="{BF6CF1C4-F45E-4AE1-8863-5F93FF3818F3}"/>
            </a:ext>
          </a:extLst>
        </cdr:cNvPr>
        <cdr:cNvSpPr txBox="1">
          <a:spLocks xmlns:a="http://schemas.openxmlformats.org/drawingml/2006/main" noChangeArrowheads="1"/>
        </cdr:cNvSpPr>
      </cdr:nvSpPr>
      <cdr:spPr bwMode="auto">
        <a:xfrm xmlns:a="http://schemas.openxmlformats.org/drawingml/2006/main">
          <a:off x="1976548" y="3146511"/>
          <a:ext cx="1435028" cy="12256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ysClr val="windowText" lastClr="000000"/>
              </a:solidFill>
              <a:latin typeface="+mn-lt"/>
              <a:ea typeface="ＭＳ Ｐゴシック"/>
            </a:rPr>
            <a:t>世帯当たり</a:t>
          </a:r>
          <a:r>
            <a:rPr lang="en-US" altLang="ja-JP" sz="1100" b="0" i="0" strike="noStrike">
              <a:solidFill>
                <a:sysClr val="windowText" lastClr="000000"/>
              </a:solidFill>
              <a:latin typeface="+mn-lt"/>
              <a:cs typeface="Arial"/>
            </a:rPr>
            <a:t>CO</a:t>
          </a:r>
          <a:r>
            <a:rPr lang="en-US" altLang="ja-JP" sz="1100" b="0" i="0" strike="noStrike" baseline="-25000">
              <a:solidFill>
                <a:sysClr val="windowText" lastClr="000000"/>
              </a:solidFill>
              <a:latin typeface="+mn-lt"/>
              <a:cs typeface="Arial"/>
            </a:rPr>
            <a:t>2</a:t>
          </a:r>
          <a:r>
            <a:rPr lang="ja-JP" altLang="en-US" sz="1100" b="0" i="0" strike="noStrike">
              <a:solidFill>
                <a:sysClr val="windowText" lastClr="000000"/>
              </a:solidFill>
              <a:latin typeface="+mn-lt"/>
              <a:ea typeface="ＭＳ Ｐゴシック"/>
            </a:rPr>
            <a:t>排出量</a:t>
          </a:r>
          <a:endParaRPr lang="en-US" altLang="ja-JP" sz="1100" b="0" i="0" strike="noStrike">
            <a:solidFill>
              <a:sysClr val="windowText" lastClr="000000"/>
            </a:solidFill>
            <a:latin typeface="+mn-lt"/>
            <a:ea typeface="ＭＳ Ｐゴシック"/>
          </a:endParaRPr>
        </a:p>
        <a:p xmlns:a="http://schemas.openxmlformats.org/drawingml/2006/main">
          <a:pPr algn="ctr" rtl="0">
            <a:defRPr sz="1000"/>
          </a:pPr>
          <a:endParaRPr lang="en-US" altLang="ja-JP" sz="1400" b="0" i="0" strike="noStrike">
            <a:solidFill>
              <a:sysClr val="windowText" lastClr="000000"/>
            </a:solidFill>
            <a:latin typeface="+mn-lt"/>
            <a:ea typeface="ＭＳ Ｐゴシック"/>
            <a:cs typeface="+mn-cs"/>
          </a:endParaRPr>
        </a:p>
        <a:p xmlns:a="http://schemas.openxmlformats.org/drawingml/2006/main">
          <a:pPr algn="ctr" rtl="0">
            <a:defRPr sz="1000"/>
          </a:pPr>
          <a:r>
            <a:rPr lang="en-US" altLang="ja-JP" sz="1100" b="1" i="0" strike="noStrike">
              <a:solidFill>
                <a:sysClr val="windowText" lastClr="000000"/>
              </a:solidFill>
              <a:latin typeface="+mn-lt"/>
              <a:cs typeface="Arial"/>
            </a:rPr>
            <a:t> </a:t>
          </a:r>
          <a:r>
            <a:rPr lang="en-US" altLang="ja-JP" sz="1100" b="0" i="0" strike="noStrike">
              <a:solidFill>
                <a:sysClr val="windowText" lastClr="000000"/>
              </a:solidFill>
              <a:latin typeface="+mn-lt"/>
              <a:cs typeface="Arial"/>
            </a:rPr>
            <a:t>[kg CO</a:t>
          </a:r>
          <a:r>
            <a:rPr lang="en-US" altLang="ja-JP" sz="1100" b="0" i="0" strike="noStrike" baseline="-25000">
              <a:solidFill>
                <a:sysClr val="windowText" lastClr="000000"/>
              </a:solidFill>
              <a:latin typeface="+mn-lt"/>
              <a:cs typeface="Arial"/>
            </a:rPr>
            <a:t>2</a:t>
          </a:r>
          <a:r>
            <a:rPr lang="en-US" altLang="ja-JP" sz="1100" b="0" i="0" strike="noStrike">
              <a:solidFill>
                <a:sysClr val="windowText" lastClr="000000"/>
              </a:solidFill>
              <a:latin typeface="+mn-lt"/>
              <a:cs typeface="Arial"/>
            </a:rPr>
            <a:t>/</a:t>
          </a:r>
          <a:r>
            <a:rPr lang="ja-JP" altLang="en-US" sz="1100" b="0" i="0" strike="noStrike">
              <a:solidFill>
                <a:sysClr val="windowText" lastClr="000000"/>
              </a:solidFill>
              <a:latin typeface="+mn-lt"/>
              <a:ea typeface="ＭＳ Ｐゴシック"/>
            </a:rPr>
            <a:t>世帯］</a:t>
          </a:r>
        </a:p>
      </cdr:txBody>
    </cdr:sp>
  </cdr:relSizeAnchor>
  <cdr:relSizeAnchor xmlns:cdr="http://schemas.openxmlformats.org/drawingml/2006/chartDrawing">
    <cdr:from>
      <cdr:x>0.01764</cdr:x>
      <cdr:y>0.68706</cdr:y>
    </cdr:from>
    <cdr:to>
      <cdr:x>1</cdr:x>
      <cdr:y>0.99829</cdr:y>
    </cdr:to>
    <cdr:sp macro="" textlink="">
      <cdr:nvSpPr>
        <cdr:cNvPr id="195589" name="Text Box 5">
          <a:extLst xmlns:a="http://schemas.openxmlformats.org/drawingml/2006/main">
            <a:ext uri="{FF2B5EF4-FFF2-40B4-BE49-F238E27FC236}">
              <a16:creationId xmlns:a16="http://schemas.microsoft.com/office/drawing/2014/main" id="{630D92F0-5994-4B89-BE1C-1D108C4F494B}"/>
            </a:ext>
          </a:extLst>
        </cdr:cNvPr>
        <cdr:cNvSpPr txBox="1">
          <a:spLocks xmlns:a="http://schemas.openxmlformats.org/drawingml/2006/main" noChangeArrowheads="1"/>
        </cdr:cNvSpPr>
      </cdr:nvSpPr>
      <cdr:spPr bwMode="auto">
        <a:xfrm xmlns:a="http://schemas.openxmlformats.org/drawingml/2006/main">
          <a:off x="94465" y="4832991"/>
          <a:ext cx="5260719" cy="21893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1">
            <a:defRPr sz="1000"/>
          </a:pP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本シートにおける家庭からの</a:t>
          </a:r>
          <a:r>
            <a:rPr lang="en-US" altLang="ja-JP" sz="900" b="0" i="0" strike="noStrike">
              <a:solidFill>
                <a:srgbClr val="000000"/>
              </a:solidFill>
              <a:latin typeface="Century" panose="02040604050505020304" pitchFamily="18" charset="0"/>
              <a:ea typeface="+mj-ea"/>
            </a:rPr>
            <a:t>CO</a:t>
          </a:r>
          <a:r>
            <a:rPr lang="en-US" altLang="ja-JP" sz="900" b="0" i="0" strike="noStrike" baseline="-25000">
              <a:solidFill>
                <a:srgbClr val="000000"/>
              </a:solidFill>
              <a:latin typeface="Century" panose="02040604050505020304" pitchFamily="18" charset="0"/>
              <a:ea typeface="+mj-ea"/>
            </a:rPr>
            <a:t>2 </a:t>
          </a:r>
          <a:r>
            <a:rPr lang="ja-JP" altLang="en-US" sz="900" b="0" i="0" strike="noStrike">
              <a:solidFill>
                <a:srgbClr val="000000"/>
              </a:solidFill>
              <a:latin typeface="Century" panose="02040604050505020304" pitchFamily="18" charset="0"/>
              <a:ea typeface="+mj-ea"/>
            </a:rPr>
            <a:t>排出量は、インベントリの家庭部門に加え、自家用乗用車、ごみ処理及び水道からの排出量を足し合わせたもの。 </a:t>
          </a:r>
          <a:endParaRPr lang="en-US" altLang="ja-JP" sz="900" b="0" i="0" strike="noStrike">
            <a:solidFill>
              <a:srgbClr val="000000"/>
            </a:solidFill>
            <a:latin typeface="Century" panose="02040604050505020304" pitchFamily="18" charset="0"/>
            <a:ea typeface="+mj-ea"/>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a:latin typeface="Century" panose="02040604050505020304" pitchFamily="18" charset="0"/>
              <a:ea typeface="+mj-ea"/>
              <a:cs typeface="+mn-cs"/>
            </a:rPr>
            <a:t>※</a:t>
          </a:r>
          <a:r>
            <a:rPr lang="ja-JP" altLang="ja-JP" sz="900" b="0" i="0">
              <a:latin typeface="Century" panose="02040604050505020304" pitchFamily="18" charset="0"/>
              <a:ea typeface="+mj-ea"/>
              <a:cs typeface="+mn-cs"/>
            </a:rPr>
            <a:t>　電力及び熱</a:t>
          </a:r>
          <a:r>
            <a:rPr lang="ja-JP" altLang="en-US" sz="900" b="0" i="0">
              <a:latin typeface="Century" panose="02040604050505020304" pitchFamily="18" charset="0"/>
              <a:ea typeface="+mj-ea"/>
              <a:cs typeface="+mn-cs"/>
            </a:rPr>
            <a:t>の</a:t>
          </a:r>
          <a:r>
            <a:rPr lang="en-US" altLang="ja-JP" sz="900" b="0" i="0">
              <a:latin typeface="Century" panose="02040604050505020304" pitchFamily="18" charset="0"/>
              <a:ea typeface="+mj-ea"/>
              <a:cs typeface="+mn-cs"/>
            </a:rPr>
            <a:t>CO</a:t>
          </a:r>
          <a:r>
            <a:rPr lang="en-US" altLang="ja-JP" sz="900" b="0" i="0" baseline="-25000">
              <a:latin typeface="Century" panose="02040604050505020304" pitchFamily="18" charset="0"/>
              <a:ea typeface="+mj-ea"/>
              <a:cs typeface="+mn-cs"/>
            </a:rPr>
            <a:t>2 </a:t>
          </a:r>
          <a:r>
            <a:rPr lang="ja-JP" altLang="en-US" sz="900" b="0" i="0">
              <a:latin typeface="Century" panose="02040604050505020304" pitchFamily="18" charset="0"/>
              <a:ea typeface="+mj-ea"/>
              <a:cs typeface="+mn-cs"/>
            </a:rPr>
            <a:t>排出量</a:t>
          </a:r>
          <a:r>
            <a:rPr lang="ja-JP" altLang="ja-JP" sz="900" b="0" i="0">
              <a:latin typeface="Century" panose="02040604050505020304" pitchFamily="18" charset="0"/>
              <a:ea typeface="+mj-ea"/>
              <a:cs typeface="+mn-cs"/>
            </a:rPr>
            <a:t>は、自家発電を含まない、電力会社等から購入する電力や熱に由来する</a:t>
          </a:r>
          <a:r>
            <a:rPr lang="ja-JP" altLang="en-US" sz="900" b="0" i="0">
              <a:latin typeface="Century" panose="02040604050505020304" pitchFamily="18" charset="0"/>
              <a:ea typeface="+mj-ea"/>
              <a:cs typeface="+mn-cs"/>
            </a:rPr>
            <a:t>もの</a:t>
          </a:r>
          <a:r>
            <a:rPr lang="ja-JP" altLang="ja-JP" sz="900" b="0" i="0">
              <a:latin typeface="Century" panose="02040604050505020304" pitchFamily="18" charset="0"/>
              <a:ea typeface="+mj-ea"/>
              <a:cs typeface="+mn-cs"/>
            </a:rPr>
            <a:t>。</a:t>
          </a:r>
          <a:endParaRPr lang="en-US" altLang="ja-JP" sz="900" b="0" i="0">
            <a:latin typeface="Century" panose="02040604050505020304" pitchFamily="18" charset="0"/>
            <a:ea typeface="+mj-ea"/>
            <a:cs typeface="+mn-cs"/>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自家用乗用車は、運輸（旅客）部門の自家用乗用車（家計寄与分）。</a:t>
          </a:r>
          <a:endParaRPr lang="en-US" altLang="ja-JP" sz="900" b="0" i="0" strike="noStrike">
            <a:solidFill>
              <a:srgbClr val="000000"/>
            </a:solidFill>
            <a:latin typeface="Century" panose="02040604050505020304" pitchFamily="18" charset="0"/>
            <a:ea typeface="+mj-ea"/>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ごみ処理は、以下の排出源のうち、生活系ごみ由来分を推計したもの。</a:t>
          </a: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ja-JP" altLang="en-US" sz="900" b="0" i="0" strike="noStrike">
              <a:solidFill>
                <a:srgbClr val="000000"/>
              </a:solidFill>
              <a:latin typeface="Century" panose="02040604050505020304" pitchFamily="18" charset="0"/>
              <a:ea typeface="+mj-ea"/>
            </a:rPr>
            <a:t>　</a:t>
          </a:r>
          <a:r>
            <a:rPr lang="en-US" altLang="ja-JP" sz="900" b="0" i="0" strike="noStrike">
              <a:solidFill>
                <a:srgbClr val="000000"/>
              </a:solidFill>
              <a:latin typeface="Century" panose="02040604050505020304" pitchFamily="18" charset="0"/>
              <a:ea typeface="+mj-ea"/>
            </a:rPr>
            <a:t>- </a:t>
          </a:r>
          <a:r>
            <a:rPr lang="ja-JP" altLang="en-US" sz="900" b="0" i="0" strike="noStrike">
              <a:solidFill>
                <a:srgbClr val="000000"/>
              </a:solidFill>
              <a:latin typeface="Century" panose="02040604050505020304" pitchFamily="18" charset="0"/>
              <a:ea typeface="+mj-ea"/>
            </a:rPr>
            <a:t>石油由来 の一般廃棄物（プラスチック等）の焼却による</a:t>
          </a:r>
          <a:r>
            <a:rPr lang="en-US" altLang="ja-JP" sz="900" b="0" i="0" strike="noStrike">
              <a:solidFill>
                <a:srgbClr val="000000"/>
              </a:solidFill>
              <a:latin typeface="Century" panose="02040604050505020304" pitchFamily="18" charset="0"/>
              <a:ea typeface="+mj-ea"/>
            </a:rPr>
            <a:t>CO</a:t>
          </a:r>
          <a:r>
            <a:rPr lang="en-US" altLang="ja-JP" sz="900" b="0" i="0" strike="noStrike" baseline="-25000">
              <a:solidFill>
                <a:srgbClr val="000000"/>
              </a:solidFill>
              <a:latin typeface="Century" panose="02040604050505020304" pitchFamily="18" charset="0"/>
              <a:ea typeface="+mj-ea"/>
            </a:rPr>
            <a:t>2</a:t>
          </a:r>
          <a:r>
            <a:rPr lang="ja-JP" altLang="en-US" sz="900" b="0" i="0" strike="noStrike">
              <a:solidFill>
                <a:srgbClr val="000000"/>
              </a:solidFill>
              <a:latin typeface="Century" panose="02040604050505020304" pitchFamily="18" charset="0"/>
              <a:ea typeface="+mj-ea"/>
            </a:rPr>
            <a:t>（非エネルギー起源</a:t>
          </a:r>
          <a:r>
            <a:rPr lang="en-US" altLang="ja-JP" sz="900" b="0" i="0" strike="noStrike">
              <a:solidFill>
                <a:srgbClr val="000000"/>
              </a:solidFill>
              <a:latin typeface="Century" panose="02040604050505020304" pitchFamily="18" charset="0"/>
              <a:ea typeface="+mj-ea"/>
            </a:rPr>
            <a:t>CO2</a:t>
          </a:r>
          <a:r>
            <a:rPr lang="ja-JP" altLang="en-US" sz="900" b="0" i="0" strike="noStrike">
              <a:solidFill>
                <a:srgbClr val="000000"/>
              </a:solidFill>
              <a:latin typeface="Century" panose="02040604050505020304" pitchFamily="18" charset="0"/>
              <a:ea typeface="+mj-ea"/>
            </a:rPr>
            <a:t>－廃棄物の一部） </a:t>
          </a: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ja-JP" altLang="en-US" sz="900" b="0" i="0" strike="noStrike">
              <a:solidFill>
                <a:srgbClr val="000000"/>
              </a:solidFill>
              <a:latin typeface="Century" panose="02040604050505020304" pitchFamily="18" charset="0"/>
              <a:ea typeface="+mj-ea"/>
            </a:rPr>
            <a:t>　</a:t>
          </a:r>
          <a:r>
            <a:rPr lang="en-US" altLang="ja-JP" sz="900" b="0" i="0" strike="noStrike">
              <a:solidFill>
                <a:srgbClr val="000000"/>
              </a:solidFill>
              <a:latin typeface="Century" panose="02040604050505020304" pitchFamily="18" charset="0"/>
              <a:ea typeface="+mj-ea"/>
            </a:rPr>
            <a:t>- </a:t>
          </a:r>
          <a:r>
            <a:rPr lang="ja-JP" altLang="en-US" sz="900" b="0" i="0" strike="noStrike">
              <a:solidFill>
                <a:srgbClr val="000000"/>
              </a:solidFill>
              <a:latin typeface="Century" panose="02040604050505020304" pitchFamily="18" charset="0"/>
              <a:ea typeface="+mj-ea"/>
            </a:rPr>
            <a:t>廃棄物処理施設で使用するエネルギー起源</a:t>
          </a:r>
          <a:r>
            <a:rPr lang="en-US" altLang="ja-JP" sz="900" b="0" i="0" strike="noStrike">
              <a:solidFill>
                <a:srgbClr val="000000"/>
              </a:solidFill>
              <a:latin typeface="Century" panose="02040604050505020304" pitchFamily="18" charset="0"/>
              <a:ea typeface="+mj-ea"/>
            </a:rPr>
            <a:t>CO</a:t>
          </a:r>
          <a:r>
            <a:rPr lang="en-US" altLang="ja-JP" sz="900" b="0" i="0" strike="noStrike" baseline="-25000">
              <a:solidFill>
                <a:srgbClr val="000000"/>
              </a:solidFill>
              <a:latin typeface="Century" panose="02040604050505020304" pitchFamily="18" charset="0"/>
              <a:ea typeface="+mj-ea"/>
            </a:rPr>
            <a:t>2</a:t>
          </a:r>
          <a:r>
            <a:rPr lang="ja-JP" altLang="en-US" sz="900" b="0" i="0" strike="noStrike">
              <a:solidFill>
                <a:srgbClr val="000000"/>
              </a:solidFill>
              <a:latin typeface="Century" panose="02040604050505020304" pitchFamily="18" charset="0"/>
              <a:ea typeface="+mj-ea"/>
            </a:rPr>
            <a:t>（業務その他部門－他サービス業の一部）</a:t>
          </a:r>
          <a:endParaRPr lang="en-US" altLang="ja-JP" sz="900" b="0" i="0" strike="noStrike">
            <a:solidFill>
              <a:srgbClr val="000000"/>
            </a:solidFill>
            <a:latin typeface="Century" panose="02040604050505020304" pitchFamily="18" charset="0"/>
            <a:ea typeface="+mj-ea"/>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水道は、上下水道施設で使用するエネルギー起源</a:t>
          </a:r>
          <a:r>
            <a:rPr lang="en-US" altLang="ja-JP" sz="900" b="0" i="0" strike="noStrike">
              <a:solidFill>
                <a:srgbClr val="000000"/>
              </a:solidFill>
              <a:latin typeface="Century" panose="02040604050505020304" pitchFamily="18" charset="0"/>
              <a:ea typeface="+mj-ea"/>
            </a:rPr>
            <a:t>CO</a:t>
          </a:r>
          <a:r>
            <a:rPr lang="en-US" altLang="ja-JP" sz="900" b="0" i="0" strike="noStrike" baseline="-25000">
              <a:solidFill>
                <a:srgbClr val="000000"/>
              </a:solidFill>
              <a:latin typeface="Century" panose="02040604050505020304" pitchFamily="18" charset="0"/>
              <a:ea typeface="+mj-ea"/>
            </a:rPr>
            <a:t>2</a:t>
          </a:r>
          <a:r>
            <a:rPr lang="ja-JP" altLang="en-US" sz="900" b="0" i="0" strike="noStrike">
              <a:solidFill>
                <a:srgbClr val="000000"/>
              </a:solidFill>
              <a:latin typeface="Century" panose="02040604050505020304" pitchFamily="18" charset="0"/>
              <a:ea typeface="+mj-ea"/>
            </a:rPr>
            <a:t>（業務その他部門－電気ガス熱供給水道業の一部）のうち、家庭寄与分を推計したもの。</a:t>
          </a:r>
        </a:p>
        <a:p xmlns:a="http://schemas.openxmlformats.org/drawingml/2006/main">
          <a:endParaRPr lang="ja-JP" altLang="en-US" sz="900" b="0" i="0" strike="noStrike">
            <a:solidFill>
              <a:srgbClr val="FF0000"/>
            </a:solidFill>
            <a:latin typeface="Century" panose="02040604050505020304" pitchFamily="18" charset="0"/>
            <a:ea typeface="+mj-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0.29289</cdr:x>
      <cdr:y>0.32145</cdr:y>
    </cdr:from>
    <cdr:to>
      <cdr:x>0.63693</cdr:x>
      <cdr:y>0.48881</cdr:y>
    </cdr:to>
    <cdr:sp macro="" textlink="">
      <cdr:nvSpPr>
        <cdr:cNvPr id="231425" name="Text Box 1">
          <a:extLst xmlns:a="http://schemas.openxmlformats.org/drawingml/2006/main">
            <a:ext uri="{FF2B5EF4-FFF2-40B4-BE49-F238E27FC236}">
              <a16:creationId xmlns:a16="http://schemas.microsoft.com/office/drawing/2014/main" id="{3B6166CF-F3B4-41FF-BEFE-7A9C928EF72C}"/>
            </a:ext>
          </a:extLst>
        </cdr:cNvPr>
        <cdr:cNvSpPr txBox="1">
          <a:spLocks xmlns:a="http://schemas.openxmlformats.org/drawingml/2006/main" noChangeArrowheads="1"/>
        </cdr:cNvSpPr>
      </cdr:nvSpPr>
      <cdr:spPr bwMode="auto">
        <a:xfrm xmlns:a="http://schemas.openxmlformats.org/drawingml/2006/main">
          <a:off x="1544302" y="2598660"/>
          <a:ext cx="1813970" cy="13529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100" b="0" i="0" strike="noStrike">
              <a:solidFill>
                <a:srgbClr val="000000"/>
              </a:solidFill>
              <a:latin typeface="+mn-lt"/>
              <a:ea typeface="ＭＳ Ｐゴシック"/>
            </a:rPr>
            <a:t>世帯当たり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p>
        <a:p xmlns:a="http://schemas.openxmlformats.org/drawingml/2006/main">
          <a:pPr algn="ctr" rtl="1">
            <a:defRPr sz="1000"/>
          </a:pPr>
          <a:endParaRPr lang="en-US" altLang="ja-JP" sz="1100" b="0" i="0" strike="noStrike">
            <a:solidFill>
              <a:sysClr val="windowText" lastClr="000000"/>
            </a:solidFill>
            <a:latin typeface="+mn-lt"/>
            <a:ea typeface="ＭＳ Ｐゴシック"/>
          </a:endParaRPr>
        </a:p>
        <a:p xmlns:a="http://schemas.openxmlformats.org/drawingml/2006/main">
          <a:pPr algn="ctr" rtl="1">
            <a:defRPr sz="1000"/>
          </a:pPr>
          <a:r>
            <a:rPr lang="en-US" altLang="ja-JP" sz="1100" b="1" i="0" strike="noStrike">
              <a:solidFill>
                <a:sysClr val="windowText" lastClr="000000"/>
              </a:solidFill>
              <a:latin typeface="+mn-lt"/>
              <a:cs typeface="Arial"/>
            </a:rPr>
            <a:t> </a:t>
          </a:r>
          <a:r>
            <a:rPr lang="en-US" altLang="ja-JP" sz="1100" b="0" i="0" strike="noStrike">
              <a:solidFill>
                <a:sysClr val="windowText" lastClr="000000"/>
              </a:solidFill>
              <a:latin typeface="+mn-lt"/>
              <a:cs typeface="Arial"/>
            </a:rPr>
            <a:t>[kg CO</a:t>
          </a:r>
          <a:r>
            <a:rPr lang="en-US" altLang="ja-JP" sz="1100" b="0" i="0" strike="noStrike" baseline="-25000">
              <a:solidFill>
                <a:sysClr val="windowText" lastClr="000000"/>
              </a:solidFill>
              <a:latin typeface="+mn-lt"/>
              <a:cs typeface="Arial"/>
            </a:rPr>
            <a:t>2</a:t>
          </a:r>
          <a:r>
            <a:rPr lang="en-US" altLang="ja-JP" sz="1100" b="0" i="0" strike="noStrike">
              <a:solidFill>
                <a:sysClr val="windowText" lastClr="000000"/>
              </a:solidFill>
              <a:latin typeface="+mn-lt"/>
              <a:cs typeface="Arial"/>
            </a:rPr>
            <a:t>/</a:t>
          </a:r>
          <a:r>
            <a:rPr lang="ja-JP" altLang="en-US" sz="1100" b="0" i="0" strike="noStrike">
              <a:solidFill>
                <a:sysClr val="windowText" lastClr="000000"/>
              </a:solidFill>
              <a:latin typeface="+mn-lt"/>
              <a:ea typeface="ＭＳ Ｐゴシック"/>
            </a:rPr>
            <a:t>世帯］</a:t>
          </a:r>
        </a:p>
        <a:p xmlns:a="http://schemas.openxmlformats.org/drawingml/2006/main">
          <a:pPr algn="ctr" rtl="1">
            <a:defRPr sz="1000"/>
          </a:pPr>
          <a:endParaRPr lang="ja-JP" altLang="en-US" sz="1100" b="0" i="0" strike="noStrike">
            <a:solidFill>
              <a:srgbClr val="000000"/>
            </a:solidFill>
            <a:latin typeface="+mn-lt"/>
            <a:ea typeface="ＭＳ Ｐゴシック"/>
          </a:endParaRPr>
        </a:p>
      </cdr:txBody>
    </cdr:sp>
  </cdr:relSizeAnchor>
  <cdr:relSizeAnchor xmlns:cdr="http://schemas.openxmlformats.org/drawingml/2006/chartDrawing">
    <cdr:from>
      <cdr:x>0</cdr:x>
      <cdr:y>0.63847</cdr:y>
    </cdr:from>
    <cdr:to>
      <cdr:x>0.99523</cdr:x>
      <cdr:y>0.95156</cdr:y>
    </cdr:to>
    <cdr:sp macro="" textlink="">
      <cdr:nvSpPr>
        <cdr:cNvPr id="4" name="テキスト ボックス 1">
          <a:extLst xmlns:a="http://schemas.openxmlformats.org/drawingml/2006/main">
            <a:ext uri="{FF2B5EF4-FFF2-40B4-BE49-F238E27FC236}">
              <a16:creationId xmlns:a16="http://schemas.microsoft.com/office/drawing/2014/main" id="{12FA9B43-8231-4C29-9951-04C92D2B8B92}"/>
            </a:ext>
          </a:extLst>
        </cdr:cNvPr>
        <cdr:cNvSpPr txBox="1"/>
      </cdr:nvSpPr>
      <cdr:spPr>
        <a:xfrm xmlns:a="http://schemas.openxmlformats.org/drawingml/2006/main">
          <a:off x="0" y="5161419"/>
          <a:ext cx="5247420" cy="2531061"/>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本シートにおける家庭からの</a:t>
          </a:r>
          <a:r>
            <a:rPr kumimoji="1" lang="en-US" altLang="ja-JP" sz="900">
              <a:latin typeface="Century" panose="02040604050505020304" pitchFamily="18" charset="0"/>
            </a:rPr>
            <a:t>CO2 </a:t>
          </a:r>
          <a:r>
            <a:rPr kumimoji="1" lang="ja-JP" altLang="en-US" sz="900">
              <a:latin typeface="Century" panose="02040604050505020304" pitchFamily="18" charset="0"/>
            </a:rPr>
            <a:t>排出量は、インベントリの家庭部門に加え、自家用乗用車、ごみ処理及び水道からの排出量を足し合わせたもの。 </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電力及び熱の</a:t>
          </a:r>
          <a:r>
            <a:rPr kumimoji="1" lang="en-US" altLang="ja-JP" sz="900">
              <a:latin typeface="Century" panose="02040604050505020304" pitchFamily="18" charset="0"/>
            </a:rPr>
            <a:t>CO2 </a:t>
          </a:r>
          <a:r>
            <a:rPr kumimoji="1" lang="ja-JP" altLang="en-US" sz="900">
              <a:latin typeface="Century" panose="02040604050505020304" pitchFamily="18" charset="0"/>
            </a:rPr>
            <a:t>排出量は、自家発電を含まない、電力会社等から購入する電力や熱に由来するもの。</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自家用乗用車は、運輸（旅客）部門の自家用乗用車（家計寄与分）。</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ごみ処理は、以下の排出源のうち、生活系ごみ由来分を推計したもの。</a:t>
          </a:r>
        </a:p>
        <a:p xmlns:a="http://schemas.openxmlformats.org/drawingml/2006/main">
          <a:r>
            <a:rPr kumimoji="1" lang="ja-JP" altLang="en-US" sz="900">
              <a:latin typeface="Century" panose="02040604050505020304" pitchFamily="18" charset="0"/>
            </a:rPr>
            <a:t>　</a:t>
          </a:r>
          <a:r>
            <a:rPr kumimoji="1" lang="en-US" altLang="ja-JP" sz="900">
              <a:latin typeface="Century" panose="02040604050505020304" pitchFamily="18" charset="0"/>
            </a:rPr>
            <a:t>- </a:t>
          </a:r>
          <a:r>
            <a:rPr kumimoji="1" lang="ja-JP" altLang="en-US" sz="900">
              <a:latin typeface="Century" panose="02040604050505020304" pitchFamily="18" charset="0"/>
            </a:rPr>
            <a:t>石油由来 の一般廃棄物（プラスチック等）の焼却による</a:t>
          </a:r>
          <a:r>
            <a:rPr kumimoji="1" lang="en-US" altLang="ja-JP" sz="900">
              <a:latin typeface="Century" panose="02040604050505020304" pitchFamily="18" charset="0"/>
            </a:rPr>
            <a:t>CO2</a:t>
          </a:r>
          <a:r>
            <a:rPr kumimoji="1" lang="ja-JP" altLang="en-US" sz="900">
              <a:latin typeface="Century" panose="02040604050505020304" pitchFamily="18" charset="0"/>
            </a:rPr>
            <a:t>（非エネルギー起源</a:t>
          </a:r>
          <a:r>
            <a:rPr kumimoji="1" lang="en-US" altLang="ja-JP" sz="900">
              <a:latin typeface="Century" panose="02040604050505020304" pitchFamily="18" charset="0"/>
            </a:rPr>
            <a:t>CO2</a:t>
          </a:r>
          <a:r>
            <a:rPr kumimoji="1" lang="ja-JP" altLang="en-US" sz="900">
              <a:latin typeface="Century" panose="02040604050505020304" pitchFamily="18" charset="0"/>
            </a:rPr>
            <a:t>－廃棄物の一部） </a:t>
          </a:r>
        </a:p>
        <a:p xmlns:a="http://schemas.openxmlformats.org/drawingml/2006/main">
          <a:r>
            <a:rPr kumimoji="1" lang="ja-JP" altLang="en-US" sz="900">
              <a:latin typeface="Century" panose="02040604050505020304" pitchFamily="18" charset="0"/>
            </a:rPr>
            <a:t>　</a:t>
          </a:r>
          <a:r>
            <a:rPr kumimoji="1" lang="en-US" altLang="ja-JP" sz="900">
              <a:latin typeface="Century" panose="02040604050505020304" pitchFamily="18" charset="0"/>
            </a:rPr>
            <a:t>- </a:t>
          </a:r>
          <a:r>
            <a:rPr kumimoji="1" lang="ja-JP" altLang="en-US" sz="900">
              <a:latin typeface="Century" panose="02040604050505020304" pitchFamily="18" charset="0"/>
            </a:rPr>
            <a:t>廃棄物処理施設で使用するエネルギー起源</a:t>
          </a:r>
          <a:r>
            <a:rPr kumimoji="1" lang="en-US" altLang="ja-JP" sz="900">
              <a:latin typeface="Century" panose="02040604050505020304" pitchFamily="18" charset="0"/>
            </a:rPr>
            <a:t>CO2</a:t>
          </a:r>
          <a:r>
            <a:rPr kumimoji="1" lang="ja-JP" altLang="en-US" sz="900">
              <a:latin typeface="Century" panose="02040604050505020304" pitchFamily="18" charset="0"/>
            </a:rPr>
            <a:t>（業務その他部門－他サービス業の一部）</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水道は、上下水道施設で使用するエネルギー起源</a:t>
          </a:r>
          <a:r>
            <a:rPr kumimoji="1" lang="en-US" altLang="ja-JP" sz="900">
              <a:latin typeface="Century" panose="02040604050505020304" pitchFamily="18" charset="0"/>
            </a:rPr>
            <a:t>CO2</a:t>
          </a:r>
          <a:r>
            <a:rPr kumimoji="1" lang="ja-JP" altLang="en-US" sz="900">
              <a:latin typeface="Century" panose="02040604050505020304" pitchFamily="18" charset="0"/>
            </a:rPr>
            <a:t>（業務その他部門－電気ガス熱供給水道業の一部）のうち、家庭寄与分を推計したもの。</a:t>
          </a:r>
          <a:endParaRPr kumimoji="1" lang="en-US" altLang="ja-JP" sz="900">
            <a:latin typeface="Century" panose="02040604050505020304" pitchFamily="18" charset="0"/>
          </a:endParaRPr>
        </a:p>
        <a:p xmlns:a="http://schemas.openxmlformats.org/drawingml/2006/main">
          <a:endParaRPr kumimoji="1" lang="ja-JP" altLang="en-US" sz="900">
            <a:latin typeface="Century" panose="02040604050505020304" pitchFamily="18" charset="0"/>
          </a:endParaRP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動力他　：　電気を使用し、他の用途に含まれないものが含まれる。（例：照明、冷蔵庫、掃除機、テレビ）</a:t>
          </a:r>
        </a:p>
        <a:p xmlns:a="http://schemas.openxmlformats.org/drawingml/2006/main">
          <a:endParaRPr kumimoji="1" lang="ja-JP" altLang="en-US" sz="900">
            <a:latin typeface="Century" panose="02040604050505020304" pitchFamily="18" charset="0"/>
          </a:endParaRP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日本エネルギー経済研究所　計量分析ユニット　家庭原単位マトリックスをもとに、国立環境研究所温室効果ガスインベントリオフィスが作成。</a:t>
          </a:r>
        </a:p>
        <a:p xmlns:a="http://schemas.openxmlformats.org/drawingml/2006/main">
          <a:endParaRPr kumimoji="1" lang="ja-JP" altLang="en-US" sz="1100">
            <a:latin typeface="Century" panose="02040604050505020304" pitchFamily="18"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0.00529</cdr:x>
      <cdr:y>0.17639</cdr:y>
    </cdr:from>
    <cdr:to>
      <cdr:x>0.04595</cdr:x>
      <cdr:y>0.78493</cdr:y>
    </cdr:to>
    <cdr:sp macro="" textlink="">
      <cdr:nvSpPr>
        <cdr:cNvPr id="2" name="テキスト ボックス 1">
          <a:extLst xmlns:a="http://schemas.openxmlformats.org/drawingml/2006/main">
            <a:ext uri="{FF2B5EF4-FFF2-40B4-BE49-F238E27FC236}">
              <a16:creationId xmlns:a16="http://schemas.microsoft.com/office/drawing/2014/main" id="{11DD2992-6329-45DB-9D39-BFA27D83CE04}"/>
            </a:ext>
          </a:extLst>
        </cdr:cNvPr>
        <cdr:cNvSpPr txBox="1"/>
      </cdr:nvSpPr>
      <cdr:spPr>
        <a:xfrm xmlns:a="http://schemas.openxmlformats.org/drawingml/2006/main" rot="16200000">
          <a:off x="-1458584" y="2449187"/>
          <a:ext cx="3286126" cy="292751"/>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latin typeface="+mn-lt"/>
              <a:ea typeface="+mn-ea"/>
            </a:rPr>
            <a:t>家庭からの</a:t>
          </a:r>
          <a:r>
            <a:rPr lang="en-US" altLang="ja-JP" sz="1200">
              <a:latin typeface="+mn-lt"/>
              <a:ea typeface="+mn-ea"/>
            </a:rPr>
            <a:t>CO</a:t>
          </a:r>
          <a:r>
            <a:rPr lang="en-US" altLang="ja-JP" sz="1200" baseline="-25000">
              <a:latin typeface="+mn-lt"/>
              <a:ea typeface="+mn-ea"/>
            </a:rPr>
            <a:t>2</a:t>
          </a:r>
          <a:r>
            <a:rPr lang="en-US" altLang="ja-JP" sz="1200">
              <a:latin typeface="+mn-lt"/>
              <a:ea typeface="+mn-ea"/>
            </a:rPr>
            <a:t> </a:t>
          </a:r>
          <a:r>
            <a:rPr lang="ja-JP" altLang="en-US" sz="1200">
              <a:latin typeface="+mn-lt"/>
              <a:ea typeface="+mn-ea"/>
            </a:rPr>
            <a:t>排出量　（</a:t>
          </a:r>
          <a:r>
            <a:rPr lang="en-US" altLang="ja-JP" sz="1200">
              <a:latin typeface="+mn-lt"/>
              <a:ea typeface="+mn-ea"/>
            </a:rPr>
            <a:t>kg-CO</a:t>
          </a:r>
          <a:r>
            <a:rPr lang="en-US" altLang="ja-JP" sz="1200" baseline="-25000">
              <a:latin typeface="+mn-lt"/>
              <a:ea typeface="+mn-ea"/>
            </a:rPr>
            <a:t>2 </a:t>
          </a:r>
          <a:r>
            <a:rPr lang="en-US" altLang="ja-JP" sz="1200">
              <a:latin typeface="+mn-lt"/>
              <a:ea typeface="+mn-ea"/>
            </a:rPr>
            <a:t>/</a:t>
          </a:r>
          <a:r>
            <a:rPr lang="ja-JP" altLang="en-US" sz="1200">
              <a:latin typeface="+mn-lt"/>
              <a:ea typeface="+mn-ea"/>
            </a:rPr>
            <a:t>世帯）</a:t>
          </a:r>
        </a:p>
      </cdr:txBody>
    </cdr:sp>
  </cdr:relSizeAnchor>
  <cdr:relSizeAnchor xmlns:cdr="http://schemas.openxmlformats.org/drawingml/2006/chartDrawing">
    <cdr:from>
      <cdr:x>0.43109</cdr:x>
      <cdr:y>0.90675</cdr:y>
    </cdr:from>
    <cdr:to>
      <cdr:x>0.55582</cdr:x>
      <cdr:y>0.97121</cdr:y>
    </cdr:to>
    <cdr:sp macro="" textlink="">
      <cdr:nvSpPr>
        <cdr:cNvPr id="3" name="テキスト ボックス 1">
          <a:extLst xmlns:a="http://schemas.openxmlformats.org/drawingml/2006/main">
            <a:ext uri="{FF2B5EF4-FFF2-40B4-BE49-F238E27FC236}">
              <a16:creationId xmlns:a16="http://schemas.microsoft.com/office/drawing/2014/main" id="{312D6EED-B2F7-48C0-8C11-C5649AE77BC6}"/>
            </a:ext>
          </a:extLst>
        </cdr:cNvPr>
        <cdr:cNvSpPr txBox="1"/>
      </cdr:nvSpPr>
      <cdr:spPr>
        <a:xfrm xmlns:a="http://schemas.openxmlformats.org/drawingml/2006/main">
          <a:off x="2865775" y="5072223"/>
          <a:ext cx="829175" cy="36057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7.xml><?xml version="1.0" encoding="utf-8"?>
<c:userShapes xmlns:c="http://schemas.openxmlformats.org/drawingml/2006/chart">
  <cdr:relSizeAnchor xmlns:cdr="http://schemas.openxmlformats.org/drawingml/2006/chartDrawing">
    <cdr:from>
      <cdr:x>0.00397</cdr:x>
      <cdr:y>0.11875</cdr:y>
    </cdr:from>
    <cdr:to>
      <cdr:x>0.04763</cdr:x>
      <cdr:y>0.86354</cdr:y>
    </cdr:to>
    <cdr:sp macro="" textlink="">
      <cdr:nvSpPr>
        <cdr:cNvPr id="2" name="テキスト ボックス 1">
          <a:extLst xmlns:a="http://schemas.openxmlformats.org/drawingml/2006/main">
            <a:ext uri="{FF2B5EF4-FFF2-40B4-BE49-F238E27FC236}">
              <a16:creationId xmlns:a16="http://schemas.microsoft.com/office/drawing/2014/main" id="{78A3916C-1B3C-4634-B56B-D2B33EE2FEC4}"/>
            </a:ext>
          </a:extLst>
        </cdr:cNvPr>
        <cdr:cNvSpPr txBox="1"/>
      </cdr:nvSpPr>
      <cdr:spPr>
        <a:xfrm xmlns:a="http://schemas.openxmlformats.org/drawingml/2006/main" rot="16200000">
          <a:off x="-1825195" y="2495020"/>
          <a:ext cx="4021866" cy="31432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latin typeface="+mn-lt"/>
              <a:ea typeface="+mn-ea"/>
            </a:rPr>
            <a:t>家庭からの</a:t>
          </a:r>
          <a:r>
            <a:rPr lang="en-US" altLang="ja-JP" sz="1200">
              <a:latin typeface="+mn-lt"/>
              <a:ea typeface="+mn-ea"/>
            </a:rPr>
            <a:t>CO</a:t>
          </a:r>
          <a:r>
            <a:rPr lang="en-US" altLang="ja-JP" sz="1200" baseline="-25000">
              <a:latin typeface="+mn-lt"/>
              <a:ea typeface="+mn-ea"/>
            </a:rPr>
            <a:t>2 </a:t>
          </a:r>
          <a:r>
            <a:rPr lang="ja-JP" altLang="en-US" sz="1200">
              <a:latin typeface="+mn-lt"/>
              <a:ea typeface="+mn-ea"/>
            </a:rPr>
            <a:t>排出量　（</a:t>
          </a:r>
          <a:r>
            <a:rPr lang="en-US" altLang="ja-JP" sz="1200">
              <a:latin typeface="+mn-lt"/>
              <a:ea typeface="+mn-ea"/>
            </a:rPr>
            <a:t>kg CO</a:t>
          </a:r>
          <a:r>
            <a:rPr lang="en-US" altLang="ja-JP" sz="1200" baseline="-25000">
              <a:latin typeface="+mn-lt"/>
              <a:ea typeface="+mn-ea"/>
            </a:rPr>
            <a:t>2 </a:t>
          </a:r>
          <a:r>
            <a:rPr lang="en-US" altLang="ja-JP" sz="1200">
              <a:latin typeface="+mn-lt"/>
              <a:ea typeface="+mn-ea"/>
            </a:rPr>
            <a:t>/</a:t>
          </a:r>
          <a:r>
            <a:rPr lang="ja-JP" altLang="en-US" sz="1200">
              <a:latin typeface="+mn-lt"/>
              <a:ea typeface="+mn-ea"/>
            </a:rPr>
            <a:t>世帯）</a:t>
          </a:r>
        </a:p>
      </cdr:txBody>
    </cdr:sp>
  </cdr:relSizeAnchor>
  <cdr:relSizeAnchor xmlns:cdr="http://schemas.openxmlformats.org/drawingml/2006/chartDrawing">
    <cdr:from>
      <cdr:x>0.44496</cdr:x>
      <cdr:y>0.90734</cdr:y>
    </cdr:from>
    <cdr:to>
      <cdr:x>0.58387</cdr:x>
      <cdr:y>0.96188</cdr:y>
    </cdr:to>
    <cdr:sp macro="" textlink="">
      <cdr:nvSpPr>
        <cdr:cNvPr id="3" name="テキスト ボックス 1">
          <a:extLst xmlns:a="http://schemas.openxmlformats.org/drawingml/2006/main">
            <a:ext uri="{FF2B5EF4-FFF2-40B4-BE49-F238E27FC236}">
              <a16:creationId xmlns:a16="http://schemas.microsoft.com/office/drawing/2014/main" id="{162E8261-89B2-4AA7-94B3-B3FD3205BD1A}"/>
            </a:ext>
          </a:extLst>
        </cdr:cNvPr>
        <cdr:cNvSpPr txBox="1"/>
      </cdr:nvSpPr>
      <cdr:spPr>
        <a:xfrm xmlns:a="http://schemas.openxmlformats.org/drawingml/2006/main">
          <a:off x="2936040" y="4885844"/>
          <a:ext cx="916615" cy="2937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dr:relSizeAnchor xmlns:cdr="http://schemas.openxmlformats.org/drawingml/2006/chartDrawing">
    <cdr:from>
      <cdr:x>0.28122</cdr:x>
      <cdr:y>0.95803</cdr:y>
    </cdr:from>
    <cdr:to>
      <cdr:x>0.99215</cdr:x>
      <cdr:y>1</cdr:y>
    </cdr:to>
    <cdr:sp macro="" textlink="">
      <cdr:nvSpPr>
        <cdr:cNvPr id="4" name="テキスト ボックス 3">
          <a:extLst xmlns:a="http://schemas.openxmlformats.org/drawingml/2006/main">
            <a:ext uri="{FF2B5EF4-FFF2-40B4-BE49-F238E27FC236}">
              <a16:creationId xmlns:a16="http://schemas.microsoft.com/office/drawing/2014/main" id="{00EEBF4C-C836-4041-8EAE-728E10AD1C36}"/>
            </a:ext>
          </a:extLst>
        </cdr:cNvPr>
        <cdr:cNvSpPr txBox="1"/>
      </cdr:nvSpPr>
      <cdr:spPr>
        <a:xfrm xmlns:a="http://schemas.openxmlformats.org/drawingml/2006/main">
          <a:off x="1855582" y="5155733"/>
          <a:ext cx="4691062" cy="2258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t>※ </a:t>
          </a:r>
          <a:r>
            <a:rPr lang="ja-JP" altLang="en-US" sz="900"/>
            <a:t>電気を使用し、他の用途に含まれないものが含まれる。例：照明、冷蔵庫、掃除機、テレビ</a:t>
          </a:r>
        </a:p>
      </cdr:txBody>
    </cdr:sp>
  </cdr:relSizeAnchor>
</c:userShapes>
</file>

<file path=xl/drawings/drawing8.xml><?xml version="1.0" encoding="utf-8"?>
<c:userShapes xmlns:c="http://schemas.openxmlformats.org/drawingml/2006/chart">
  <cdr:relSizeAnchor xmlns:cdr="http://schemas.openxmlformats.org/drawingml/2006/chartDrawing">
    <cdr:from>
      <cdr:x>0.35184</cdr:x>
      <cdr:y>0.35079</cdr:y>
    </cdr:from>
    <cdr:to>
      <cdr:x>0.64273</cdr:x>
      <cdr:y>0.52967</cdr:y>
    </cdr:to>
    <cdr:sp macro="" textlink="">
      <cdr:nvSpPr>
        <cdr:cNvPr id="195585" name="Text Box 1">
          <a:extLst xmlns:a="http://schemas.openxmlformats.org/drawingml/2006/main">
            <a:ext uri="{FF2B5EF4-FFF2-40B4-BE49-F238E27FC236}">
              <a16:creationId xmlns:a16="http://schemas.microsoft.com/office/drawing/2014/main" id="{2C5077B1-4A09-4D41-B763-D2850D7889A6}"/>
            </a:ext>
          </a:extLst>
        </cdr:cNvPr>
        <cdr:cNvSpPr txBox="1">
          <a:spLocks xmlns:a="http://schemas.openxmlformats.org/drawingml/2006/main" noChangeArrowheads="1"/>
        </cdr:cNvSpPr>
      </cdr:nvSpPr>
      <cdr:spPr bwMode="auto">
        <a:xfrm xmlns:a="http://schemas.openxmlformats.org/drawingml/2006/main">
          <a:off x="1776534" y="2228536"/>
          <a:ext cx="1468798" cy="11364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r>
            <a:rPr lang="en-US" altLang="ja-JP" sz="1100" b="0" i="0">
              <a:effectLst/>
              <a:latin typeface="+mn-lt"/>
              <a:ea typeface="+mn-ea"/>
              <a:cs typeface="+mn-cs"/>
            </a:rPr>
            <a:t>Household CO</a:t>
          </a:r>
          <a:r>
            <a:rPr lang="en-US" altLang="ja-JP" sz="1100" b="0" i="0" baseline="-25000">
              <a:effectLst/>
              <a:latin typeface="+mn-lt"/>
              <a:ea typeface="+mn-ea"/>
              <a:cs typeface="+mn-cs"/>
            </a:rPr>
            <a:t>2</a:t>
          </a:r>
          <a:r>
            <a:rPr lang="en-US" altLang="ja-JP" sz="1100" b="0" i="0">
              <a:effectLst/>
              <a:latin typeface="+mn-lt"/>
              <a:ea typeface="+mn-ea"/>
              <a:cs typeface="+mn-cs"/>
            </a:rPr>
            <a:t> emissions </a:t>
          </a:r>
          <a:endParaRPr lang="ja-JP" altLang="ja-JP">
            <a:effectLst/>
          </a:endParaRPr>
        </a:p>
        <a:p xmlns:a="http://schemas.openxmlformats.org/drawingml/2006/main">
          <a:pPr algn="ctr" rtl="0"/>
          <a:endParaRPr lang="en-US" altLang="ja-JP" sz="1200" b="1" i="0">
            <a:effectLst/>
            <a:latin typeface="+mn-lt"/>
            <a:ea typeface="+mn-ea"/>
            <a:cs typeface="+mn-cs"/>
          </a:endParaRPr>
        </a:p>
        <a:p xmlns:a="http://schemas.openxmlformats.org/drawingml/2006/main">
          <a:pPr algn="ctr" rtl="0"/>
          <a:r>
            <a:rPr lang="en-US" altLang="ja-JP" sz="1100" b="0" i="0">
              <a:effectLst/>
              <a:latin typeface="+mn-lt"/>
              <a:ea typeface="+mn-ea"/>
              <a:cs typeface="+mn-cs"/>
            </a:rPr>
            <a:t> [kg CO</a:t>
          </a:r>
          <a:r>
            <a:rPr lang="en-US" altLang="ja-JP" sz="1100" b="0" i="0" baseline="-25000">
              <a:effectLst/>
              <a:latin typeface="+mn-lt"/>
              <a:ea typeface="+mn-ea"/>
              <a:cs typeface="+mn-cs"/>
            </a:rPr>
            <a:t>2</a:t>
          </a:r>
          <a:r>
            <a:rPr lang="en-US" altLang="ja-JP" sz="1100" b="0" i="0">
              <a:effectLst/>
              <a:latin typeface="+mn-lt"/>
              <a:ea typeface="+mn-ea"/>
              <a:cs typeface="+mn-cs"/>
            </a:rPr>
            <a:t>/house</a:t>
          </a:r>
          <a:r>
            <a:rPr lang="en-US" altLang="ja-JP" sz="1100" b="0" i="0" baseline="0">
              <a:effectLst/>
              <a:latin typeface="+mn-lt"/>
              <a:ea typeface="+mn-ea"/>
              <a:cs typeface="+mn-cs"/>
            </a:rPr>
            <a:t>hold</a:t>
          </a:r>
          <a:r>
            <a:rPr lang="ja-JP" altLang="ja-JP" sz="1100" b="0" i="0">
              <a:effectLst/>
              <a:latin typeface="+mn-lt"/>
              <a:ea typeface="+mn-ea"/>
              <a:cs typeface="+mn-cs"/>
            </a:rPr>
            <a:t>］</a:t>
          </a:r>
          <a:endParaRPr lang="ja-JP" altLang="ja-JP">
            <a:effectLst/>
          </a:endParaRPr>
        </a:p>
        <a:p xmlns:a="http://schemas.openxmlformats.org/drawingml/2006/main">
          <a:pPr algn="ctr" rtl="0"/>
          <a:endParaRPr lang="en-US" altLang="ja-JP" sz="1200" b="0" i="0">
            <a:effectLst/>
            <a:latin typeface="+mn-lt"/>
            <a:ea typeface="+mn-ea"/>
            <a:cs typeface="+mn-cs"/>
          </a:endParaRPr>
        </a:p>
      </cdr:txBody>
    </cdr:sp>
  </cdr:relSizeAnchor>
  <cdr:relSizeAnchor xmlns:cdr="http://schemas.openxmlformats.org/drawingml/2006/chartDrawing">
    <cdr:from>
      <cdr:x>0</cdr:x>
      <cdr:y>0.64658</cdr:y>
    </cdr:from>
    <cdr:to>
      <cdr:x>0.98998</cdr:x>
      <cdr:y>1</cdr:y>
    </cdr:to>
    <cdr:sp macro="" textlink="">
      <cdr:nvSpPr>
        <cdr:cNvPr id="195589" name="Text Box 5">
          <a:extLst xmlns:a="http://schemas.openxmlformats.org/drawingml/2006/main">
            <a:ext uri="{FF2B5EF4-FFF2-40B4-BE49-F238E27FC236}">
              <a16:creationId xmlns:a16="http://schemas.microsoft.com/office/drawing/2014/main" id="{94334D57-91CA-4F48-8633-F01774560FAE}"/>
            </a:ext>
          </a:extLst>
        </cdr:cNvPr>
        <cdr:cNvSpPr txBox="1">
          <a:spLocks xmlns:a="http://schemas.openxmlformats.org/drawingml/2006/main" noChangeArrowheads="1"/>
        </cdr:cNvSpPr>
      </cdr:nvSpPr>
      <cdr:spPr bwMode="auto">
        <a:xfrm xmlns:a="http://schemas.openxmlformats.org/drawingml/2006/main">
          <a:off x="0" y="4799452"/>
          <a:ext cx="5449253" cy="26233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en-US" altLang="ja-JP" sz="1100" b="0" i="0">
              <a:effectLst/>
              <a:latin typeface="+mn-lt"/>
              <a:ea typeface="+mn-ea"/>
              <a:cs typeface="+mn-cs"/>
            </a:rPr>
            <a:t>* Household CO</a:t>
          </a:r>
          <a:r>
            <a:rPr lang="en-US" altLang="ja-JP" sz="1100" b="0" i="0" baseline="-25000">
              <a:effectLst/>
              <a:latin typeface="+mn-lt"/>
              <a:ea typeface="+mn-ea"/>
              <a:cs typeface="+mn-cs"/>
            </a:rPr>
            <a:t>2</a:t>
          </a:r>
          <a:r>
            <a:rPr lang="en-US" altLang="ja-JP" sz="1100" b="0" i="0">
              <a:effectLst/>
              <a:latin typeface="+mn-lt"/>
              <a:ea typeface="+mn-ea"/>
              <a:cs typeface="+mn-cs"/>
            </a:rPr>
            <a:t> emissions in this sheet are the sum of emissions from Residential sector, as well as car, municipal solid waste, and tap water.</a:t>
          </a:r>
        </a:p>
        <a:p xmlns:a="http://schemas.openxmlformats.org/drawingml/2006/main">
          <a:pPr rtl="0"/>
          <a:r>
            <a:rPr lang="en-US" altLang="ja-JP" sz="1100" b="0" i="0">
              <a:effectLst/>
              <a:latin typeface="+mn-lt"/>
              <a:ea typeface="+mn-ea"/>
              <a:cs typeface="+mn-cs"/>
            </a:rPr>
            <a:t>*</a:t>
          </a:r>
          <a:r>
            <a:rPr lang="ja-JP" altLang="en-US" sz="1100" b="0" i="0" baseline="0">
              <a:effectLst/>
              <a:latin typeface="+mn-lt"/>
              <a:ea typeface="+mn-ea"/>
              <a:cs typeface="+mn-cs"/>
            </a:rPr>
            <a:t> </a:t>
          </a:r>
          <a:r>
            <a:rPr lang="en-US" altLang="ja-JP" sz="1100" b="0" i="0">
              <a:effectLst/>
              <a:latin typeface="+mn-lt"/>
              <a:ea typeface="+mn-ea"/>
              <a:cs typeface="+mn-cs"/>
            </a:rPr>
            <a:t>CO</a:t>
          </a:r>
          <a:r>
            <a:rPr lang="en-US" altLang="ja-JP" sz="1100" b="0" i="0" baseline="-25000">
              <a:effectLst/>
              <a:latin typeface="+mn-lt"/>
              <a:ea typeface="+mn-ea"/>
              <a:cs typeface="+mn-cs"/>
            </a:rPr>
            <a:t>2</a:t>
          </a:r>
          <a:r>
            <a:rPr lang="en-US" altLang="ja-JP" sz="1100" b="0" i="0">
              <a:effectLst/>
              <a:latin typeface="+mn-lt"/>
              <a:ea typeface="+mn-ea"/>
              <a:cs typeface="+mn-cs"/>
            </a:rPr>
            <a:t>emissions from electricity and heat are derived from the electricity and heat purchased from the electricity companies etc. The emissions do not include those from private power generation.   </a:t>
          </a:r>
        </a:p>
        <a:p xmlns:a="http://schemas.openxmlformats.org/drawingml/2006/main">
          <a:pPr rtl="0"/>
          <a:r>
            <a:rPr lang="en-US" altLang="ja-JP" sz="1100" b="0" i="0">
              <a:effectLst/>
              <a:latin typeface="+mn-lt"/>
              <a:ea typeface="+mn-ea"/>
              <a:cs typeface="+mn-cs"/>
            </a:rPr>
            <a:t>* CO</a:t>
          </a:r>
          <a:r>
            <a:rPr lang="en-US" altLang="ja-JP" sz="1100" b="0" i="0" baseline="-25000">
              <a:effectLst/>
              <a:latin typeface="+mn-lt"/>
              <a:ea typeface="+mn-ea"/>
              <a:cs typeface="+mn-cs"/>
            </a:rPr>
            <a:t>2</a:t>
          </a:r>
          <a:r>
            <a:rPr lang="en-US" altLang="ja-JP" sz="1100" b="0" i="0">
              <a:effectLst/>
              <a:latin typeface="+mn-lt"/>
              <a:ea typeface="+mn-ea"/>
              <a:cs typeface="+mn-cs"/>
            </a:rPr>
            <a:t> emissions from car are Passenger Vehicle (Household Use) in Transportation sector. </a:t>
          </a:r>
        </a:p>
        <a:p xmlns:a="http://schemas.openxmlformats.org/drawingml/2006/main">
          <a:pPr rtl="0"/>
          <a:r>
            <a:rPr lang="en-US" altLang="ja-JP" sz="1100" b="0" i="0">
              <a:effectLst/>
              <a:latin typeface="+mn-lt"/>
              <a:ea typeface="+mn-ea"/>
              <a:cs typeface="+mn-cs"/>
            </a:rPr>
            <a:t>* CO</a:t>
          </a:r>
          <a:r>
            <a:rPr lang="en-US" altLang="ja-JP" sz="1100" b="0" i="0" baseline="-25000">
              <a:effectLst/>
              <a:latin typeface="+mn-lt"/>
              <a:ea typeface="+mn-ea"/>
              <a:cs typeface="+mn-cs"/>
            </a:rPr>
            <a:t>2</a:t>
          </a:r>
          <a:r>
            <a:rPr lang="en-US" altLang="ja-JP" sz="1100" b="0" i="0">
              <a:effectLst/>
              <a:latin typeface="+mn-lt"/>
              <a:ea typeface="+mn-ea"/>
              <a:cs typeface="+mn-cs"/>
            </a:rPr>
            <a:t> emissions from municipal solid waste are an estimation of household related emissions, out of the following sources: </a:t>
          </a:r>
        </a:p>
        <a:p xmlns:a="http://schemas.openxmlformats.org/drawingml/2006/main">
          <a:pPr rtl="0"/>
          <a:r>
            <a:rPr lang="en-US" altLang="ja-JP" sz="1100" b="0" i="0">
              <a:effectLst/>
              <a:latin typeface="+mn-lt"/>
              <a:ea typeface="+mn-ea"/>
              <a:cs typeface="+mn-cs"/>
            </a:rPr>
            <a:t>   - Incineration of fossil-fuel derived waste (e.g., plastics) (a part of Waste sector in Non-energy-related CO</a:t>
          </a:r>
          <a:r>
            <a:rPr lang="en-US" altLang="ja-JP" sz="1100" b="0" i="0" baseline="-25000">
              <a:effectLst/>
              <a:latin typeface="+mn-lt"/>
              <a:ea typeface="+mn-ea"/>
              <a:cs typeface="+mn-cs"/>
            </a:rPr>
            <a:t>2</a:t>
          </a:r>
          <a:r>
            <a:rPr lang="en-US" altLang="ja-JP" sz="1100" b="0" i="0">
              <a:effectLst/>
              <a:latin typeface="+mn-lt"/>
              <a:ea typeface="+mn-ea"/>
              <a:cs typeface="+mn-cs"/>
            </a:rPr>
            <a:t>)</a:t>
          </a:r>
        </a:p>
        <a:p xmlns:a="http://schemas.openxmlformats.org/drawingml/2006/main">
          <a:pPr rtl="0"/>
          <a:r>
            <a:rPr lang="en-US" altLang="ja-JP" sz="1100" b="0" i="0">
              <a:effectLst/>
              <a:latin typeface="+mn-lt"/>
              <a:ea typeface="+mn-ea"/>
              <a:cs typeface="+mn-cs"/>
            </a:rPr>
            <a:t>   - Energy use at waste disposal and treatment facilities (a part of Miscellaneous Services in Commercial and Others sector). </a:t>
          </a:r>
        </a:p>
        <a:p xmlns:a="http://schemas.openxmlformats.org/drawingml/2006/main">
          <a:pPr rtl="0"/>
          <a:r>
            <a:rPr lang="en-US" altLang="ja-JP" sz="1100" b="0" i="0">
              <a:effectLst/>
              <a:latin typeface="+mn-lt"/>
              <a:ea typeface="+mn-ea"/>
              <a:cs typeface="+mn-cs"/>
            </a:rPr>
            <a:t>* CO</a:t>
          </a:r>
          <a:r>
            <a:rPr lang="en-US" altLang="ja-JP" sz="1100" b="0" i="0" baseline="-25000">
              <a:effectLst/>
              <a:latin typeface="+mn-lt"/>
              <a:ea typeface="+mn-ea"/>
              <a:cs typeface="+mn-cs"/>
            </a:rPr>
            <a:t>2</a:t>
          </a:r>
          <a:r>
            <a:rPr lang="en-US" altLang="ja-JP" sz="1100" b="0" i="0">
              <a:effectLst/>
              <a:latin typeface="+mn-lt"/>
              <a:ea typeface="+mn-ea"/>
              <a:cs typeface="+mn-cs"/>
            </a:rPr>
            <a:t> emissions from water and waste water are an estimation of household related emissions from the water treatment facilities (a part of Electricity, Gas, Heat Supply and Water in Commercial and Others sector). </a:t>
          </a:r>
        </a:p>
      </cdr:txBody>
    </cdr:sp>
  </cdr:relSizeAnchor>
  <cdr:relSizeAnchor xmlns:cdr="http://schemas.openxmlformats.org/drawingml/2006/chartDrawing">
    <cdr:from>
      <cdr:x>0</cdr:x>
      <cdr:y>0.00951</cdr:y>
    </cdr:from>
    <cdr:to>
      <cdr:x>1</cdr:x>
      <cdr:y>0.08373</cdr:y>
    </cdr:to>
    <cdr:sp macro="" textlink="">
      <cdr:nvSpPr>
        <cdr:cNvPr id="5" name="テキスト ボックス 2">
          <a:extLst xmlns:a="http://schemas.openxmlformats.org/drawingml/2006/main">
            <a:ext uri="{FF2B5EF4-FFF2-40B4-BE49-F238E27FC236}">
              <a16:creationId xmlns:a16="http://schemas.microsoft.com/office/drawing/2014/main" id="{FBD36F42-DC5E-40CF-A7CF-CEC63EAC63CE}"/>
            </a:ext>
          </a:extLst>
        </cdr:cNvPr>
        <cdr:cNvSpPr txBox="1"/>
      </cdr:nvSpPr>
      <cdr:spPr>
        <a:xfrm xmlns:a="http://schemas.openxmlformats.org/drawingml/2006/main">
          <a:off x="0" y="60417"/>
          <a:ext cx="5049324" cy="4715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800" b="1" i="0" baseline="0">
              <a:solidFill>
                <a:schemeClr val="dk1"/>
              </a:solidFill>
              <a:effectLst/>
              <a:latin typeface="Times New Roman" panose="02020603050405020304" pitchFamily="18" charset="0"/>
              <a:ea typeface="+mn-ea"/>
              <a:cs typeface="Times New Roman" panose="02020603050405020304" pitchFamily="18" charset="0"/>
            </a:rPr>
            <a:t>Household CO</a:t>
          </a:r>
          <a:r>
            <a:rPr lang="en-US" altLang="ja-JP" sz="1800" b="1" i="0" baseline="-25000">
              <a:solidFill>
                <a:schemeClr val="dk1"/>
              </a:solidFill>
              <a:effectLst/>
              <a:latin typeface="Times New Roman" panose="02020603050405020304" pitchFamily="18" charset="0"/>
              <a:ea typeface="+mn-ea"/>
              <a:cs typeface="Times New Roman" panose="02020603050405020304" pitchFamily="18" charset="0"/>
            </a:rPr>
            <a:t>2</a:t>
          </a:r>
          <a:r>
            <a:rPr lang="en-US" altLang="ja-JP" sz="1800" b="1" i="0" baseline="0">
              <a:solidFill>
                <a:schemeClr val="dk1"/>
              </a:solidFill>
              <a:effectLst/>
              <a:latin typeface="Times New Roman" panose="02020603050405020304" pitchFamily="18" charset="0"/>
              <a:ea typeface="+mn-ea"/>
              <a:cs typeface="Times New Roman" panose="02020603050405020304" pitchFamily="18" charset="0"/>
            </a:rPr>
            <a:t> emissions (</a:t>
          </a:r>
          <a:r>
            <a:rPr lang="en-US" altLang="ja-JP" sz="1800" b="1" i="0" baseline="0">
              <a:effectLst/>
              <a:latin typeface="Times New Roman" panose="02020603050405020304" pitchFamily="18" charset="0"/>
              <a:cs typeface="Times New Roman" panose="02020603050405020304" pitchFamily="18" charset="0"/>
            </a:rPr>
            <a:t>by fuel type</a:t>
          </a:r>
          <a:r>
            <a:rPr lang="en-US" altLang="ja-JP" sz="1800" b="1" i="0" baseline="0">
              <a:solidFill>
                <a:schemeClr val="dk1"/>
              </a:solidFill>
              <a:effectLst/>
              <a:latin typeface="Times New Roman" panose="02020603050405020304" pitchFamily="18" charset="0"/>
              <a:ea typeface="+mn-ea"/>
              <a:cs typeface="Times New Roman" panose="02020603050405020304" pitchFamily="18" charset="0"/>
            </a:rPr>
            <a:t>)</a:t>
          </a:r>
          <a:r>
            <a:rPr lang="ja-JP" altLang="en-US" sz="1800" b="1" i="0" baseline="0">
              <a:solidFill>
                <a:schemeClr val="dk1"/>
              </a:solidFill>
              <a:effectLst/>
              <a:latin typeface="Times New Roman" panose="02020603050405020304" pitchFamily="18" charset="0"/>
              <a:ea typeface="+mn-ea"/>
              <a:cs typeface="Times New Roman" panose="02020603050405020304" pitchFamily="18" charset="0"/>
            </a:rPr>
            <a:t> </a:t>
          </a:r>
          <a:r>
            <a:rPr lang="en-US" altLang="ja-JP" sz="1800" b="1" i="0" baseline="0">
              <a:solidFill>
                <a:schemeClr val="dk1"/>
              </a:solidFill>
              <a:effectLst/>
              <a:latin typeface="Times New Roman" panose="02020603050405020304" pitchFamily="18" charset="0"/>
              <a:ea typeface="+mn-ea"/>
              <a:cs typeface="Times New Roman" panose="02020603050405020304" pitchFamily="18" charset="0"/>
            </a:rPr>
            <a:t>in FY2020</a:t>
          </a:r>
          <a:endParaRPr lang="ja-JP" altLang="ja-JP" sz="1800">
            <a:effectLst/>
            <a:latin typeface="Times New Roman" panose="02020603050405020304" pitchFamily="18" charset="0"/>
            <a:cs typeface="Times New Roman" panose="02020603050405020304" pitchFamily="18" charset="0"/>
          </a:endParaRPr>
        </a:p>
        <a:p xmlns:a="http://schemas.openxmlformats.org/drawingml/2006/main">
          <a:pPr algn="ctr" rtl="0"/>
          <a:endParaRPr lang="ja-JP" altLang="ja-JP">
            <a:effectLst/>
            <a:latin typeface="Times New Roman" panose="02020603050405020304" pitchFamily="18" charset="0"/>
            <a:cs typeface="Times New Roman" panose="02020603050405020304" pitchFamily="18"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0.37008</cdr:x>
      <cdr:y>0.32741</cdr:y>
    </cdr:from>
    <cdr:to>
      <cdr:x>0.64346</cdr:x>
      <cdr:y>0.46677</cdr:y>
    </cdr:to>
    <cdr:sp macro="" textlink="">
      <cdr:nvSpPr>
        <cdr:cNvPr id="231425" name="Text Box 1">
          <a:extLst xmlns:a="http://schemas.openxmlformats.org/drawingml/2006/main">
            <a:ext uri="{FF2B5EF4-FFF2-40B4-BE49-F238E27FC236}">
              <a16:creationId xmlns:a16="http://schemas.microsoft.com/office/drawing/2014/main" id="{D0DD80A3-7826-4A8A-9D0F-37B054938A20}"/>
            </a:ext>
          </a:extLst>
        </cdr:cNvPr>
        <cdr:cNvSpPr txBox="1">
          <a:spLocks xmlns:a="http://schemas.openxmlformats.org/drawingml/2006/main" noChangeArrowheads="1"/>
        </cdr:cNvSpPr>
      </cdr:nvSpPr>
      <cdr:spPr bwMode="auto">
        <a:xfrm xmlns:a="http://schemas.openxmlformats.org/drawingml/2006/main">
          <a:off x="2036695" y="2723584"/>
          <a:ext cx="1504518" cy="115926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r>
            <a:rPr lang="en-US" altLang="ja-JP" sz="1100" b="0" i="0">
              <a:effectLst/>
              <a:latin typeface="+mn-lt"/>
              <a:ea typeface="+mn-ea"/>
              <a:cs typeface="+mn-cs"/>
            </a:rPr>
            <a:t>Household CO</a:t>
          </a:r>
          <a:r>
            <a:rPr lang="en-US" altLang="ja-JP" sz="1100" b="0" i="0" baseline="-25000">
              <a:effectLst/>
              <a:latin typeface="+mn-lt"/>
              <a:ea typeface="+mn-ea"/>
              <a:cs typeface="+mn-cs"/>
            </a:rPr>
            <a:t>2</a:t>
          </a:r>
          <a:r>
            <a:rPr lang="en-US" altLang="ja-JP" sz="1100" b="0" i="0">
              <a:effectLst/>
              <a:latin typeface="+mn-lt"/>
              <a:ea typeface="+mn-ea"/>
              <a:cs typeface="+mn-cs"/>
            </a:rPr>
            <a:t> emissions </a:t>
          </a:r>
          <a:endParaRPr lang="ja-JP" altLang="ja-JP">
            <a:effectLst/>
          </a:endParaRPr>
        </a:p>
        <a:p xmlns:a="http://schemas.openxmlformats.org/drawingml/2006/main">
          <a:pPr algn="ctr" rtl="0"/>
          <a:endParaRPr lang="en-US" altLang="ja-JP" sz="1200" b="1" i="0">
            <a:effectLst/>
            <a:latin typeface="+mn-lt"/>
            <a:ea typeface="+mn-ea"/>
            <a:cs typeface="+mn-cs"/>
          </a:endParaRPr>
        </a:p>
        <a:p xmlns:a="http://schemas.openxmlformats.org/drawingml/2006/main">
          <a:pPr algn="ctr" rtl="0"/>
          <a:r>
            <a:rPr lang="en-US" altLang="ja-JP" sz="1100" b="0" i="0">
              <a:effectLst/>
              <a:latin typeface="+mn-lt"/>
              <a:ea typeface="+mn-ea"/>
              <a:cs typeface="+mn-cs"/>
            </a:rPr>
            <a:t>[kg CO</a:t>
          </a:r>
          <a:r>
            <a:rPr lang="en-US" altLang="ja-JP" sz="1100" b="0" i="0" baseline="-25000">
              <a:effectLst/>
              <a:latin typeface="+mn-lt"/>
              <a:ea typeface="+mn-ea"/>
              <a:cs typeface="+mn-cs"/>
            </a:rPr>
            <a:t>2</a:t>
          </a:r>
          <a:r>
            <a:rPr lang="en-US" altLang="ja-JP" sz="1100" b="0" i="0">
              <a:effectLst/>
              <a:latin typeface="+mn-lt"/>
              <a:ea typeface="+mn-ea"/>
              <a:cs typeface="+mn-cs"/>
            </a:rPr>
            <a:t>/house</a:t>
          </a:r>
          <a:r>
            <a:rPr lang="en-US" altLang="ja-JP" sz="1100" b="0" i="0" baseline="0">
              <a:effectLst/>
              <a:latin typeface="+mn-lt"/>
              <a:ea typeface="+mn-ea"/>
              <a:cs typeface="+mn-cs"/>
            </a:rPr>
            <a:t>hold</a:t>
          </a:r>
          <a:r>
            <a:rPr lang="ja-JP" altLang="ja-JP" sz="1100" b="0" i="0">
              <a:effectLst/>
              <a:latin typeface="+mn-lt"/>
              <a:ea typeface="+mn-ea"/>
              <a:cs typeface="+mn-cs"/>
            </a:rPr>
            <a:t>］</a:t>
          </a:r>
          <a:endParaRPr lang="ja-JP" altLang="ja-JP">
            <a:effectLst/>
          </a:endParaRPr>
        </a:p>
        <a:p xmlns:a="http://schemas.openxmlformats.org/drawingml/2006/main">
          <a:pPr algn="ctr" rtl="0"/>
          <a:endParaRPr lang="ja-JP" altLang="ja-JP" sz="1100" b="0" i="0">
            <a:effectLst/>
            <a:latin typeface="+mn-lt"/>
            <a:ea typeface="+mn-ea"/>
            <a:cs typeface="+mn-cs"/>
          </a:endParaRPr>
        </a:p>
      </cdr:txBody>
    </cdr:sp>
  </cdr:relSizeAnchor>
  <cdr:relSizeAnchor xmlns:cdr="http://schemas.openxmlformats.org/drawingml/2006/chartDrawing">
    <cdr:from>
      <cdr:x>0.01205</cdr:x>
      <cdr:y>0.58775</cdr:y>
    </cdr:from>
    <cdr:to>
      <cdr:x>1</cdr:x>
      <cdr:y>1</cdr:y>
    </cdr:to>
    <cdr:sp macro="" textlink="">
      <cdr:nvSpPr>
        <cdr:cNvPr id="4" name="テキスト ボックス 1">
          <a:extLst xmlns:a="http://schemas.openxmlformats.org/drawingml/2006/main">
            <a:ext uri="{FF2B5EF4-FFF2-40B4-BE49-F238E27FC236}">
              <a16:creationId xmlns:a16="http://schemas.microsoft.com/office/drawing/2014/main" id="{3EBA9EF6-9EBA-41E4-8633-E610F8747E87}"/>
            </a:ext>
          </a:extLst>
        </cdr:cNvPr>
        <cdr:cNvSpPr txBox="1"/>
      </cdr:nvSpPr>
      <cdr:spPr>
        <a:xfrm xmlns:a="http://schemas.openxmlformats.org/drawingml/2006/main">
          <a:off x="66112" y="5404910"/>
          <a:ext cx="5420347" cy="37909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altLang="ja-JP" sz="1100" b="0" i="0">
              <a:solidFill>
                <a:schemeClr val="tx1"/>
              </a:solidFill>
              <a:effectLst/>
              <a:latin typeface="+mn-lt"/>
              <a:ea typeface="+mn-ea"/>
              <a:cs typeface="+mn-cs"/>
            </a:rPr>
            <a:t>* Household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 emissions in this sheet are the sum of emissions from Residential sector, as well as car, municipal solid waste, and tap water.</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r>
            <a:rPr lang="en-US" altLang="ja-JP" sz="1100" b="0" i="0">
              <a:solidFill>
                <a:schemeClr val="tx1"/>
              </a:solidFill>
              <a:effectLst/>
              <a:latin typeface="+mn-lt"/>
              <a:ea typeface="+mn-ea"/>
              <a:cs typeface="+mn-cs"/>
            </a:rPr>
            <a:t>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emissions from electricity and heat are derived from the electricity and heat purchased from the electricity companies etc. The emissions do not include those from private power generation.   </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 emissions from car are Passenger Vehicle (Household Use) in Transportation sector. </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 emissions from municipal solid waste are an estimation of household related emissions, out of the following sources: </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 Incineration of fossil-fuel derived waste (e.g., plastics) (a part of Waste sector in Non-energy-related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 Energy use at waste disposal and treatment facilities (a part of Miscellaneous Services in Commercial and Others sector). </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 emissions from water and waste water are an estimation of household related emissions from the water treatment facilities (a part of Electricity, Gas, Heat Supply and Water in Commercial and Others sector). </a:t>
          </a:r>
        </a:p>
        <a:p xmlns:a="http://schemas.openxmlformats.org/drawingml/2006/main">
          <a:pPr rtl="0"/>
          <a:endParaRPr lang="en-US" altLang="ja-JP" sz="1100" b="0" i="0">
            <a:solidFill>
              <a:schemeClr val="tx1"/>
            </a:solidFill>
            <a:effectLst/>
            <a:latin typeface="+mn-lt"/>
            <a:ea typeface="+mn-ea"/>
            <a:cs typeface="+mn-cs"/>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*Power, etc: Includes lighting, refrigerators, vacuum cleaners, and TVs which use electricity, and which are not included in other uses.</a:t>
          </a:r>
          <a:endParaRPr lang="ja-JP" altLang="ja-JP">
            <a:effectLst/>
          </a:endParaRPr>
        </a:p>
        <a:p xmlns:a="http://schemas.openxmlformats.org/drawingml/2006/main">
          <a:pPr rtl="0"/>
          <a:endParaRPr lang="ja-JP" altLang="ja-JP">
            <a:effectLst/>
          </a:endParaRPr>
        </a:p>
        <a:p xmlns:a="http://schemas.openxmlformats.org/drawingml/2006/main">
          <a:r>
            <a:rPr lang="en-US" altLang="ja-JP" sz="1100" b="0" i="0">
              <a:solidFill>
                <a:schemeClr val="tx1"/>
              </a:solidFill>
              <a:effectLst/>
              <a:latin typeface="+mn-lt"/>
              <a:ea typeface="+mn-ea"/>
              <a:cs typeface="+mn-cs"/>
            </a:rPr>
            <a:t>* </a:t>
          </a:r>
          <a:r>
            <a:rPr lang="en-US" altLang="ja-JP" sz="1100">
              <a:solidFill>
                <a:schemeClr val="tx1"/>
              </a:solidFill>
              <a:effectLst/>
              <a:latin typeface="+mn-lt"/>
              <a:ea typeface="+mn-ea"/>
              <a:cs typeface="+mn-cs"/>
            </a:rPr>
            <a:t>This figure is produced by the Greenhouse Gas Inventory Office of Japan (National Institute for Environmental Studies), based on the End-Use Energy Consumption by Source reported by the Energy Data and Modelling Center (The Institute of Energy Economics, Japan).</a:t>
          </a:r>
        </a:p>
      </cdr:txBody>
    </cdr:sp>
  </cdr:relSizeAnchor>
  <cdr:relSizeAnchor xmlns:cdr="http://schemas.openxmlformats.org/drawingml/2006/chartDrawing">
    <cdr:from>
      <cdr:x>0</cdr:x>
      <cdr:y>0.01425</cdr:y>
    </cdr:from>
    <cdr:to>
      <cdr:x>1</cdr:x>
      <cdr:y>0.08289</cdr:y>
    </cdr:to>
    <cdr:sp macro="" textlink="">
      <cdr:nvSpPr>
        <cdr:cNvPr id="2" name="テキスト ボックス 1">
          <a:extLst xmlns:a="http://schemas.openxmlformats.org/drawingml/2006/main">
            <a:ext uri="{FF2B5EF4-FFF2-40B4-BE49-F238E27FC236}">
              <a16:creationId xmlns:a16="http://schemas.microsoft.com/office/drawing/2014/main" id="{19C24C73-106C-4680-AEDF-9BAD060D62AA}"/>
            </a:ext>
          </a:extLst>
        </cdr:cNvPr>
        <cdr:cNvSpPr txBox="1"/>
      </cdr:nvSpPr>
      <cdr:spPr>
        <a:xfrm xmlns:a="http://schemas.openxmlformats.org/drawingml/2006/main">
          <a:off x="0" y="118499"/>
          <a:ext cx="5503392" cy="57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800" b="1">
              <a:latin typeface="Times New Roman" panose="02020603050405020304" pitchFamily="18" charset="0"/>
              <a:cs typeface="Times New Roman" panose="02020603050405020304" pitchFamily="18" charset="0"/>
            </a:rPr>
            <a:t>Household CO</a:t>
          </a:r>
          <a:r>
            <a:rPr lang="en-US" altLang="ja-JP" sz="1800" b="1" baseline="-25000">
              <a:latin typeface="Times New Roman" panose="02020603050405020304" pitchFamily="18" charset="0"/>
              <a:cs typeface="Times New Roman" panose="02020603050405020304" pitchFamily="18" charset="0"/>
            </a:rPr>
            <a:t>2</a:t>
          </a:r>
          <a:r>
            <a:rPr lang="en-US" altLang="ja-JP" sz="1800" b="1">
              <a:latin typeface="Times New Roman" panose="02020603050405020304" pitchFamily="18" charset="0"/>
              <a:cs typeface="Times New Roman" panose="02020603050405020304" pitchFamily="18" charset="0"/>
            </a:rPr>
            <a:t> emissions (by purpose) in</a:t>
          </a:r>
          <a:r>
            <a:rPr lang="en-US" altLang="ja-JP" sz="1800" b="1" baseline="0">
              <a:latin typeface="Times New Roman" panose="02020603050405020304" pitchFamily="18" charset="0"/>
              <a:cs typeface="Times New Roman" panose="02020603050405020304" pitchFamily="18" charset="0"/>
            </a:rPr>
            <a:t> FY2020</a:t>
          </a:r>
          <a:endParaRPr lang="ja-JP" altLang="en-US" sz="1800" b="1">
            <a:latin typeface="Times New Roman" panose="02020603050405020304" pitchFamily="18" charset="0"/>
            <a:cs typeface="Times New Roman" panose="02020603050405020304" pitchFamily="18"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0.00529</cdr:x>
      <cdr:y>0.17639</cdr:y>
    </cdr:from>
    <cdr:to>
      <cdr:x>0.04595</cdr:x>
      <cdr:y>0.78493</cdr:y>
    </cdr:to>
    <cdr:sp macro="" textlink="">
      <cdr:nvSpPr>
        <cdr:cNvPr id="2" name="テキスト ボックス 1">
          <a:extLst xmlns:a="http://schemas.openxmlformats.org/drawingml/2006/main">
            <a:ext uri="{FF2B5EF4-FFF2-40B4-BE49-F238E27FC236}">
              <a16:creationId xmlns:a16="http://schemas.microsoft.com/office/drawing/2014/main" id="{7F18EE19-564A-4450-80F4-D02E79293FB0}"/>
            </a:ext>
          </a:extLst>
        </cdr:cNvPr>
        <cdr:cNvSpPr txBox="1"/>
      </cdr:nvSpPr>
      <cdr:spPr>
        <a:xfrm xmlns:a="http://schemas.openxmlformats.org/drawingml/2006/main" rot="16200000">
          <a:off x="-1458584" y="2449187"/>
          <a:ext cx="3286126" cy="292751"/>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eaLnBrk="1" fontAlgn="auto" latinLnBrk="0" hangingPunct="1"/>
          <a:r>
            <a:rPr lang="en-US" altLang="ja-JP" sz="1100">
              <a:effectLst/>
              <a:latin typeface="+mn-lt"/>
              <a:ea typeface="+mn-ea"/>
              <a:cs typeface="+mn-cs"/>
            </a:rPr>
            <a:t>Household CO</a:t>
          </a:r>
          <a:r>
            <a:rPr lang="en-US" altLang="ja-JP" sz="1100" baseline="-25000">
              <a:effectLst/>
              <a:latin typeface="+mn-lt"/>
              <a:ea typeface="+mn-ea"/>
              <a:cs typeface="+mn-cs"/>
            </a:rPr>
            <a:t>2</a:t>
          </a:r>
          <a:r>
            <a:rPr lang="en-US" altLang="ja-JP" sz="1100">
              <a:effectLst/>
              <a:latin typeface="+mn-lt"/>
              <a:ea typeface="+mn-ea"/>
              <a:cs typeface="+mn-cs"/>
            </a:rPr>
            <a:t> emissions   (kg</a:t>
          </a:r>
          <a:r>
            <a:rPr lang="en-US" altLang="ja-JP" sz="1100" baseline="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/household)</a:t>
          </a:r>
          <a:endParaRPr lang="ja-JP" altLang="ja-JP" sz="1200">
            <a:effectLst/>
          </a:endParaRPr>
        </a:p>
      </cdr:txBody>
    </cdr:sp>
  </cdr:relSizeAnchor>
  <cdr:relSizeAnchor xmlns:cdr="http://schemas.openxmlformats.org/drawingml/2006/chartDrawing">
    <cdr:from>
      <cdr:x>0.39324</cdr:x>
      <cdr:y>0.91605</cdr:y>
    </cdr:from>
    <cdr:to>
      <cdr:x>0.57882</cdr:x>
      <cdr:y>0.9737</cdr:y>
    </cdr:to>
    <cdr:sp macro="" textlink="">
      <cdr:nvSpPr>
        <cdr:cNvPr id="3" name="テキスト ボックス 1">
          <a:extLst xmlns:a="http://schemas.openxmlformats.org/drawingml/2006/main">
            <a:ext uri="{FF2B5EF4-FFF2-40B4-BE49-F238E27FC236}">
              <a16:creationId xmlns:a16="http://schemas.microsoft.com/office/drawing/2014/main" id="{6BD1D080-900A-4304-BB2C-0D97992F6393}"/>
            </a:ext>
          </a:extLst>
        </cdr:cNvPr>
        <cdr:cNvSpPr txBox="1"/>
      </cdr:nvSpPr>
      <cdr:spPr>
        <a:xfrm xmlns:a="http://schemas.openxmlformats.org/drawingml/2006/main">
          <a:off x="2572366" y="5090059"/>
          <a:ext cx="1213970" cy="32033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effectLst/>
              <a:latin typeface="Calibri"/>
              <a:ea typeface="+mn-ea"/>
              <a:cs typeface="+mn-cs"/>
            </a:rPr>
            <a:t>(FY)</a:t>
          </a:r>
          <a:endParaRPr lang="ja-JP" altLang="ja-JP" sz="1200">
            <a:effectLst/>
          </a:endParaRPr>
        </a:p>
        <a:p xmlns:a="http://schemas.openxmlformats.org/drawingml/2006/main">
          <a:pPr algn="ctr"/>
          <a:endParaRPr lang="ja-JP" altLang="en-US" sz="1200"/>
        </a:p>
      </cdr:txBody>
    </cdr:sp>
  </cdr:relSizeAnchor>
</c:userShapes>
</file>

<file path=xl/drawings/drawing11.xml><?xml version="1.0" encoding="utf-8"?>
<c:userShapes xmlns:c="http://schemas.openxmlformats.org/drawingml/2006/chart">
  <cdr:relSizeAnchor xmlns:cdr="http://schemas.openxmlformats.org/drawingml/2006/chartDrawing">
    <cdr:from>
      <cdr:x>0.00397</cdr:x>
      <cdr:y>0.11875</cdr:y>
    </cdr:from>
    <cdr:to>
      <cdr:x>0.04763</cdr:x>
      <cdr:y>0.86354</cdr:y>
    </cdr:to>
    <cdr:sp macro="" textlink="">
      <cdr:nvSpPr>
        <cdr:cNvPr id="2" name="テキスト ボックス 1">
          <a:extLst xmlns:a="http://schemas.openxmlformats.org/drawingml/2006/main">
            <a:ext uri="{FF2B5EF4-FFF2-40B4-BE49-F238E27FC236}">
              <a16:creationId xmlns:a16="http://schemas.microsoft.com/office/drawing/2014/main" id="{C1E26609-3B9B-40C9-87E3-B420256610DC}"/>
            </a:ext>
          </a:extLst>
        </cdr:cNvPr>
        <cdr:cNvSpPr txBox="1"/>
      </cdr:nvSpPr>
      <cdr:spPr>
        <a:xfrm xmlns:a="http://schemas.openxmlformats.org/drawingml/2006/main" rot="16200000">
          <a:off x="-1825195" y="2495020"/>
          <a:ext cx="4021866" cy="31432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eaLnBrk="1" fontAlgn="auto" latinLnBrk="0" hangingPunct="1"/>
          <a:r>
            <a:rPr lang="en-US" altLang="ja-JP" sz="1100">
              <a:effectLst/>
              <a:latin typeface="+mn-lt"/>
              <a:ea typeface="+mn-ea"/>
              <a:cs typeface="+mn-cs"/>
            </a:rPr>
            <a:t>Household CO</a:t>
          </a:r>
          <a:r>
            <a:rPr lang="en-US" altLang="ja-JP" sz="1100" baseline="-25000">
              <a:effectLst/>
              <a:latin typeface="+mn-lt"/>
              <a:ea typeface="+mn-ea"/>
              <a:cs typeface="+mn-cs"/>
            </a:rPr>
            <a:t>2</a:t>
          </a:r>
          <a:r>
            <a:rPr lang="en-US" altLang="ja-JP" sz="1100">
              <a:effectLst/>
              <a:latin typeface="+mn-lt"/>
              <a:ea typeface="+mn-ea"/>
              <a:cs typeface="+mn-cs"/>
            </a:rPr>
            <a:t> emissions   (kg</a:t>
          </a:r>
          <a:r>
            <a:rPr lang="en-US" altLang="ja-JP" sz="1100" baseline="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/household)</a:t>
          </a:r>
          <a:endParaRPr lang="ja-JP" altLang="ja-JP" sz="1200">
            <a:effectLst/>
          </a:endParaRPr>
        </a:p>
      </cdr:txBody>
    </cdr:sp>
  </cdr:relSizeAnchor>
  <cdr:relSizeAnchor xmlns:cdr="http://schemas.openxmlformats.org/drawingml/2006/chartDrawing">
    <cdr:from>
      <cdr:x>0.38211</cdr:x>
      <cdr:y>0.90371</cdr:y>
    </cdr:from>
    <cdr:to>
      <cdr:x>0.5677</cdr:x>
      <cdr:y>0.9616</cdr:y>
    </cdr:to>
    <cdr:sp macro="" textlink="">
      <cdr:nvSpPr>
        <cdr:cNvPr id="4" name="テキスト ボックス 1">
          <a:extLst xmlns:a="http://schemas.openxmlformats.org/drawingml/2006/main">
            <a:ext uri="{FF2B5EF4-FFF2-40B4-BE49-F238E27FC236}">
              <a16:creationId xmlns:a16="http://schemas.microsoft.com/office/drawing/2014/main" id="{65C0272E-9F9C-446D-8029-74553B134188}"/>
            </a:ext>
          </a:extLst>
        </cdr:cNvPr>
        <cdr:cNvSpPr txBox="1"/>
      </cdr:nvSpPr>
      <cdr:spPr>
        <a:xfrm xmlns:a="http://schemas.openxmlformats.org/drawingml/2006/main">
          <a:off x="2517510" y="4816563"/>
          <a:ext cx="1222754" cy="30854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effectLst/>
              <a:latin typeface="Calibri"/>
              <a:ea typeface="+mn-ea"/>
              <a:cs typeface="+mn-cs"/>
            </a:rPr>
            <a:t>(FY)</a:t>
          </a:r>
          <a:endParaRPr lang="ja-JP" altLang="ja-JP" sz="1200">
            <a:effectLst/>
          </a:endParaRPr>
        </a:p>
        <a:p xmlns:a="http://schemas.openxmlformats.org/drawingml/2006/main">
          <a:pPr algn="ctr"/>
          <a:endParaRPr lang="ja-JP" altLang="en-US" sz="1200"/>
        </a:p>
      </cdr:txBody>
    </cdr:sp>
  </cdr:relSizeAnchor>
  <cdr:relSizeAnchor xmlns:cdr="http://schemas.openxmlformats.org/drawingml/2006/chartDrawing">
    <cdr:from>
      <cdr:x>0.02944</cdr:x>
      <cdr:y>0.94494</cdr:y>
    </cdr:from>
    <cdr:to>
      <cdr:x>0.99096</cdr:x>
      <cdr:y>1</cdr:y>
    </cdr:to>
    <cdr:sp macro="" textlink="">
      <cdr:nvSpPr>
        <cdr:cNvPr id="6" name="テキスト ボックス 1">
          <a:extLst xmlns:a="http://schemas.openxmlformats.org/drawingml/2006/main">
            <a:ext uri="{FF2B5EF4-FFF2-40B4-BE49-F238E27FC236}">
              <a16:creationId xmlns:a16="http://schemas.microsoft.com/office/drawing/2014/main" id="{FFBDF69A-CAFC-4828-97BA-3FCAE8110AD1}"/>
            </a:ext>
          </a:extLst>
        </cdr:cNvPr>
        <cdr:cNvSpPr txBox="1"/>
      </cdr:nvSpPr>
      <cdr:spPr>
        <a:xfrm xmlns:a="http://schemas.openxmlformats.org/drawingml/2006/main">
          <a:off x="193349" y="5922868"/>
          <a:ext cx="6315075" cy="34510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*Power, etc: Includes lighting, refrigerators, vacuum cleaners, and TVs which use electricity, and which are not included in other uses.</a:t>
          </a:r>
        </a:p>
        <a:p xmlns:a="http://schemas.openxmlformats.org/drawingml/2006/main">
          <a:endParaRPr lang="ja-JP" altLang="ja-JP">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57</xdr:col>
      <xdr:colOff>466839</xdr:colOff>
      <xdr:row>4</xdr:row>
      <xdr:rowOff>126432</xdr:rowOff>
    </xdr:from>
    <xdr:to>
      <xdr:col>65</xdr:col>
      <xdr:colOff>345283</xdr:colOff>
      <xdr:row>35</xdr:row>
      <xdr:rowOff>130969</xdr:rowOff>
    </xdr:to>
    <xdr:graphicFrame macro="">
      <xdr:nvGraphicFramePr>
        <xdr:cNvPr id="2" name="Chart 5">
          <a:extLst>
            <a:ext uri="{FF2B5EF4-FFF2-40B4-BE49-F238E27FC236}">
              <a16:creationId xmlns:a16="http://schemas.microsoft.com/office/drawing/2014/main" id="{A25F9F3C-45B2-408D-AF90-B061B1406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16669</xdr:colOff>
      <xdr:row>4</xdr:row>
      <xdr:rowOff>161925</xdr:rowOff>
    </xdr:from>
    <xdr:to>
      <xdr:col>76</xdr:col>
      <xdr:colOff>364331</xdr:colOff>
      <xdr:row>33</xdr:row>
      <xdr:rowOff>59531</xdr:rowOff>
    </xdr:to>
    <xdr:graphicFrame macro="">
      <xdr:nvGraphicFramePr>
        <xdr:cNvPr id="3" name="グラフ 3">
          <a:extLst>
            <a:ext uri="{FF2B5EF4-FFF2-40B4-BE49-F238E27FC236}">
              <a16:creationId xmlns:a16="http://schemas.microsoft.com/office/drawing/2014/main" id="{0C61D998-4AA4-4E66-99C7-4BBB26669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371831</xdr:colOff>
      <xdr:row>42</xdr:row>
      <xdr:rowOff>123264</xdr:rowOff>
    </xdr:from>
    <xdr:to>
      <xdr:col>65</xdr:col>
      <xdr:colOff>117380</xdr:colOff>
      <xdr:row>91</xdr:row>
      <xdr:rowOff>44822</xdr:rowOff>
    </xdr:to>
    <xdr:graphicFrame macro="">
      <xdr:nvGraphicFramePr>
        <xdr:cNvPr id="4" name="Chart 12">
          <a:extLst>
            <a:ext uri="{FF2B5EF4-FFF2-40B4-BE49-F238E27FC236}">
              <a16:creationId xmlns:a16="http://schemas.microsoft.com/office/drawing/2014/main" id="{171C8505-B2F0-492A-B8E9-3168FCEB9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66</xdr:col>
      <xdr:colOff>23531</xdr:colOff>
      <xdr:row>52</xdr:row>
      <xdr:rowOff>40900</xdr:rowOff>
    </xdr:from>
    <xdr:to>
      <xdr:col>76</xdr:col>
      <xdr:colOff>364190</xdr:colOff>
      <xdr:row>81</xdr:row>
      <xdr:rowOff>128446</xdr:rowOff>
    </xdr:to>
    <xdr:graphicFrame macro="">
      <xdr:nvGraphicFramePr>
        <xdr:cNvPr id="5" name="グラフ 5">
          <a:extLst>
            <a:ext uri="{FF2B5EF4-FFF2-40B4-BE49-F238E27FC236}">
              <a16:creationId xmlns:a16="http://schemas.microsoft.com/office/drawing/2014/main" id="{AA6CBB79-DFB1-44B6-9790-247A5C26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76</xdr:col>
      <xdr:colOff>372269</xdr:colOff>
      <xdr:row>5</xdr:row>
      <xdr:rowOff>8730</xdr:rowOff>
    </xdr:from>
    <xdr:to>
      <xdr:col>84</xdr:col>
      <xdr:colOff>630237</xdr:colOff>
      <xdr:row>46</xdr:row>
      <xdr:rowOff>22412</xdr:rowOff>
    </xdr:to>
    <xdr:graphicFrame macro="">
      <xdr:nvGraphicFramePr>
        <xdr:cNvPr id="6" name="Chart 5">
          <a:extLst>
            <a:ext uri="{FF2B5EF4-FFF2-40B4-BE49-F238E27FC236}">
              <a16:creationId xmlns:a16="http://schemas.microsoft.com/office/drawing/2014/main" id="{0F724BA3-B1F9-4557-9571-826069E67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76</xdr:col>
      <xdr:colOff>372828</xdr:colOff>
      <xdr:row>48</xdr:row>
      <xdr:rowOff>172801</xdr:rowOff>
    </xdr:from>
    <xdr:to>
      <xdr:col>84</xdr:col>
      <xdr:colOff>622859</xdr:colOff>
      <xdr:row>101</xdr:row>
      <xdr:rowOff>54349</xdr:rowOff>
    </xdr:to>
    <xdr:graphicFrame macro="">
      <xdr:nvGraphicFramePr>
        <xdr:cNvPr id="7" name="Chart 12">
          <a:extLst>
            <a:ext uri="{FF2B5EF4-FFF2-40B4-BE49-F238E27FC236}">
              <a16:creationId xmlns:a16="http://schemas.microsoft.com/office/drawing/2014/main" id="{FD2E81F7-744C-49DF-A466-D6F7835D6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85</xdr:col>
      <xdr:colOff>214311</xdr:colOff>
      <xdr:row>5</xdr:row>
      <xdr:rowOff>71439</xdr:rowOff>
    </xdr:from>
    <xdr:to>
      <xdr:col>95</xdr:col>
      <xdr:colOff>595312</xdr:colOff>
      <xdr:row>33</xdr:row>
      <xdr:rowOff>98614</xdr:rowOff>
    </xdr:to>
    <xdr:graphicFrame macro="">
      <xdr:nvGraphicFramePr>
        <xdr:cNvPr id="8" name="グラフ 3">
          <a:extLst>
            <a:ext uri="{FF2B5EF4-FFF2-40B4-BE49-F238E27FC236}">
              <a16:creationId xmlns:a16="http://schemas.microsoft.com/office/drawing/2014/main" id="{D0516757-8897-491B-A038-BCDFB60AE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85</xdr:col>
      <xdr:colOff>364890</xdr:colOff>
      <xdr:row>52</xdr:row>
      <xdr:rowOff>43420</xdr:rowOff>
    </xdr:from>
    <xdr:to>
      <xdr:col>96</xdr:col>
      <xdr:colOff>2803</xdr:colOff>
      <xdr:row>81</xdr:row>
      <xdr:rowOff>166685</xdr:rowOff>
    </xdr:to>
    <xdr:graphicFrame macro="">
      <xdr:nvGraphicFramePr>
        <xdr:cNvPr id="9" name="グラフ 5">
          <a:extLst>
            <a:ext uri="{FF2B5EF4-FFF2-40B4-BE49-F238E27FC236}">
              <a16:creationId xmlns:a16="http://schemas.microsoft.com/office/drawing/2014/main" id="{950DA359-979C-4E6A-9A49-B19816217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0.3342</cdr:x>
      <cdr:y>0.38268</cdr:y>
    </cdr:from>
    <cdr:to>
      <cdr:x>0.69328</cdr:x>
      <cdr:y>0.5142</cdr:y>
    </cdr:to>
    <cdr:sp macro="" textlink="">
      <cdr:nvSpPr>
        <cdr:cNvPr id="195585" name="Text Box 1">
          <a:extLst xmlns:a="http://schemas.openxmlformats.org/drawingml/2006/main">
            <a:ext uri="{FF2B5EF4-FFF2-40B4-BE49-F238E27FC236}">
              <a16:creationId xmlns:a16="http://schemas.microsoft.com/office/drawing/2014/main" id="{6773DA29-03A1-4492-8212-CCBE9299CF63}"/>
            </a:ext>
          </a:extLst>
        </cdr:cNvPr>
        <cdr:cNvSpPr txBox="1">
          <a:spLocks xmlns:a="http://schemas.openxmlformats.org/drawingml/2006/main" noChangeArrowheads="1"/>
        </cdr:cNvSpPr>
      </cdr:nvSpPr>
      <cdr:spPr bwMode="auto">
        <a:xfrm xmlns:a="http://schemas.openxmlformats.org/drawingml/2006/main">
          <a:off x="1647551" y="2404112"/>
          <a:ext cx="1770221" cy="8262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strike="noStrike">
              <a:solidFill>
                <a:srgbClr val="000000"/>
              </a:solidFill>
              <a:latin typeface="+mn-lt"/>
              <a:ea typeface="ＭＳ Ｐゴシック"/>
            </a:rPr>
            <a:t>一人あたり</a:t>
          </a:r>
          <a:r>
            <a:rPr lang="en-US" altLang="ja-JP" sz="1200" b="0" i="0" strike="noStrike">
              <a:solidFill>
                <a:srgbClr val="000000"/>
              </a:solidFill>
              <a:latin typeface="+mn-lt"/>
              <a:cs typeface="Arial"/>
            </a:rPr>
            <a:t>CO</a:t>
          </a:r>
          <a:r>
            <a:rPr lang="en-US" altLang="ja-JP" sz="1200" b="0" i="0" strike="noStrike" baseline="-25000">
              <a:solidFill>
                <a:srgbClr val="000000"/>
              </a:solidFill>
              <a:latin typeface="+mn-lt"/>
              <a:cs typeface="Arial"/>
            </a:rPr>
            <a:t>2</a:t>
          </a:r>
          <a:r>
            <a:rPr lang="ja-JP" altLang="en-US" sz="1200" b="0" i="0" strike="noStrike">
              <a:solidFill>
                <a:srgbClr val="000000"/>
              </a:solidFill>
              <a:latin typeface="+mn-lt"/>
              <a:ea typeface="ＭＳ Ｐゴシック"/>
            </a:rPr>
            <a:t>排出量</a:t>
          </a:r>
        </a:p>
        <a:p xmlns:a="http://schemas.openxmlformats.org/drawingml/2006/main">
          <a:pPr algn="ctr" rtl="0">
            <a:defRPr sz="1000"/>
          </a:pPr>
          <a:endParaRPr lang="en-US" altLang="ja-JP" sz="1400" b="0" i="0" strike="noStrike">
            <a:solidFill>
              <a:sysClr val="windowText" lastClr="000000"/>
            </a:solidFill>
            <a:latin typeface="+mn-lt"/>
            <a:ea typeface="ＭＳ Ｐゴシック"/>
          </a:endParaRPr>
        </a:p>
        <a:p xmlns:a="http://schemas.openxmlformats.org/drawingml/2006/main">
          <a:pPr algn="ctr" rtl="0">
            <a:defRPr sz="1000"/>
          </a:pPr>
          <a:r>
            <a:rPr lang="en-US" altLang="ja-JP" sz="1200" b="0" i="0" strike="noStrike">
              <a:solidFill>
                <a:sysClr val="windowText" lastClr="000000"/>
              </a:solidFill>
              <a:latin typeface="+mn-lt"/>
              <a:cs typeface="Arial"/>
            </a:rPr>
            <a:t> </a:t>
          </a:r>
          <a:r>
            <a:rPr lang="en-US" altLang="ja-JP" sz="1200" b="0" i="0" strike="noStrike">
              <a:solidFill>
                <a:srgbClr val="000000"/>
              </a:solidFill>
              <a:latin typeface="+mn-lt"/>
              <a:cs typeface="Arial"/>
            </a:rPr>
            <a:t>[kg CO</a:t>
          </a:r>
          <a:r>
            <a:rPr lang="en-US" altLang="ja-JP" sz="1200" b="0" i="0" strike="noStrike" baseline="-25000">
              <a:solidFill>
                <a:srgbClr val="000000"/>
              </a:solidFill>
              <a:latin typeface="+mn-lt"/>
              <a:cs typeface="Arial"/>
            </a:rPr>
            <a:t>2</a:t>
          </a:r>
          <a:r>
            <a:rPr lang="en-US" altLang="ja-JP" sz="1200" b="0" i="0" strike="noStrike">
              <a:solidFill>
                <a:srgbClr val="000000"/>
              </a:solidFill>
              <a:latin typeface="+mn-lt"/>
              <a:cs typeface="Arial"/>
            </a:rPr>
            <a:t>/</a:t>
          </a:r>
          <a:r>
            <a:rPr lang="ja-JP" altLang="en-US" sz="1200" b="0" i="0" strike="noStrike">
              <a:solidFill>
                <a:srgbClr val="000000"/>
              </a:solidFill>
              <a:latin typeface="+mn-lt"/>
              <a:ea typeface="ＭＳ Ｐゴシック"/>
              <a:cs typeface="+mn-cs"/>
            </a:rPr>
            <a:t>人</a:t>
          </a:r>
          <a:r>
            <a:rPr lang="ja-JP" altLang="en-US" sz="1200" b="0" i="0" strike="noStrike">
              <a:solidFill>
                <a:srgbClr val="000000"/>
              </a:solidFill>
              <a:latin typeface="+mn-lt"/>
              <a:ea typeface="ＭＳ Ｐゴシック"/>
            </a:rPr>
            <a:t>］</a:t>
          </a:r>
        </a:p>
      </cdr:txBody>
    </cdr:sp>
  </cdr:relSizeAnchor>
  <cdr:relSizeAnchor xmlns:cdr="http://schemas.openxmlformats.org/drawingml/2006/chartDrawing">
    <cdr:from>
      <cdr:x>0</cdr:x>
      <cdr:y>0.73029</cdr:y>
    </cdr:from>
    <cdr:to>
      <cdr:x>0.98388</cdr:x>
      <cdr:y>1</cdr:y>
    </cdr:to>
    <cdr:sp macro="" textlink="">
      <cdr:nvSpPr>
        <cdr:cNvPr id="4" name="Text Box 5">
          <a:extLst xmlns:a="http://schemas.openxmlformats.org/drawingml/2006/main">
            <a:ext uri="{FF2B5EF4-FFF2-40B4-BE49-F238E27FC236}">
              <a16:creationId xmlns:a16="http://schemas.microsoft.com/office/drawing/2014/main" id="{876AA32E-A6DC-4BCD-8415-0C42708D80E6}"/>
            </a:ext>
          </a:extLst>
        </cdr:cNvPr>
        <cdr:cNvSpPr txBox="1">
          <a:spLocks xmlns:a="http://schemas.openxmlformats.org/drawingml/2006/main" noChangeArrowheads="1"/>
        </cdr:cNvSpPr>
      </cdr:nvSpPr>
      <cdr:spPr bwMode="auto">
        <a:xfrm xmlns:a="http://schemas.openxmlformats.org/drawingml/2006/main">
          <a:off x="0" y="4602450"/>
          <a:ext cx="5260719" cy="16997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本シートにおける家庭からの</a:t>
          </a:r>
          <a:r>
            <a:rPr lang="en-US" altLang="ja-JP" sz="900" b="0" i="0" strike="noStrike">
              <a:solidFill>
                <a:srgbClr val="000000"/>
              </a:solidFill>
              <a:latin typeface="Century" panose="02040604050505020304" pitchFamily="18" charset="0"/>
              <a:ea typeface="+mj-ea"/>
            </a:rPr>
            <a:t>CO</a:t>
          </a:r>
          <a:r>
            <a:rPr lang="en-US" altLang="ja-JP" sz="900" b="0" i="0" strike="noStrike" baseline="-25000">
              <a:solidFill>
                <a:srgbClr val="000000"/>
              </a:solidFill>
              <a:latin typeface="Century" panose="02040604050505020304" pitchFamily="18" charset="0"/>
              <a:ea typeface="+mj-ea"/>
            </a:rPr>
            <a:t>2 </a:t>
          </a:r>
          <a:r>
            <a:rPr lang="ja-JP" altLang="en-US" sz="900" b="0" i="0" strike="noStrike">
              <a:solidFill>
                <a:srgbClr val="000000"/>
              </a:solidFill>
              <a:latin typeface="Century" panose="02040604050505020304" pitchFamily="18" charset="0"/>
              <a:ea typeface="+mj-ea"/>
            </a:rPr>
            <a:t>排出量は、インベントリの家庭部門に加え、自家用乗用車、ごみ処理及び水道からの排出量を足し合わせたもの。 </a:t>
          </a:r>
          <a:endParaRPr lang="en-US" altLang="ja-JP" sz="900" b="0" i="0" strike="noStrike">
            <a:solidFill>
              <a:srgbClr val="000000"/>
            </a:solidFill>
            <a:latin typeface="Century" panose="02040604050505020304" pitchFamily="18" charset="0"/>
            <a:ea typeface="+mj-ea"/>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a:latin typeface="Century" panose="02040604050505020304" pitchFamily="18" charset="0"/>
              <a:ea typeface="+mj-ea"/>
              <a:cs typeface="+mn-cs"/>
            </a:rPr>
            <a:t>※</a:t>
          </a:r>
          <a:r>
            <a:rPr lang="ja-JP" altLang="ja-JP" sz="900" b="0" i="0">
              <a:latin typeface="Century" panose="02040604050505020304" pitchFamily="18" charset="0"/>
              <a:ea typeface="+mj-ea"/>
              <a:cs typeface="+mn-cs"/>
            </a:rPr>
            <a:t>　電力及び熱</a:t>
          </a:r>
          <a:r>
            <a:rPr lang="ja-JP" altLang="en-US" sz="900" b="0" i="0">
              <a:latin typeface="Century" panose="02040604050505020304" pitchFamily="18" charset="0"/>
              <a:ea typeface="+mj-ea"/>
              <a:cs typeface="+mn-cs"/>
            </a:rPr>
            <a:t>の</a:t>
          </a:r>
          <a:r>
            <a:rPr lang="en-US" altLang="ja-JP" sz="900" b="0" i="0">
              <a:latin typeface="Century" panose="02040604050505020304" pitchFamily="18" charset="0"/>
              <a:ea typeface="+mj-ea"/>
              <a:cs typeface="+mn-cs"/>
            </a:rPr>
            <a:t>CO</a:t>
          </a:r>
          <a:r>
            <a:rPr lang="en-US" altLang="ja-JP" sz="900" b="0" i="0" baseline="-25000">
              <a:latin typeface="Century" panose="02040604050505020304" pitchFamily="18" charset="0"/>
              <a:ea typeface="+mj-ea"/>
              <a:cs typeface="+mn-cs"/>
            </a:rPr>
            <a:t>2 </a:t>
          </a:r>
          <a:r>
            <a:rPr lang="ja-JP" altLang="en-US" sz="900" b="0" i="0">
              <a:latin typeface="Century" panose="02040604050505020304" pitchFamily="18" charset="0"/>
              <a:ea typeface="+mj-ea"/>
              <a:cs typeface="+mn-cs"/>
            </a:rPr>
            <a:t>排出量</a:t>
          </a:r>
          <a:r>
            <a:rPr lang="ja-JP" altLang="ja-JP" sz="900" b="0" i="0">
              <a:latin typeface="Century" panose="02040604050505020304" pitchFamily="18" charset="0"/>
              <a:ea typeface="+mj-ea"/>
              <a:cs typeface="+mn-cs"/>
            </a:rPr>
            <a:t>は、自家発電を含まない、電力会社等から購入する電力や熱に由来する</a:t>
          </a:r>
          <a:r>
            <a:rPr lang="ja-JP" altLang="en-US" sz="900" b="0" i="0">
              <a:latin typeface="Century" panose="02040604050505020304" pitchFamily="18" charset="0"/>
              <a:ea typeface="+mj-ea"/>
              <a:cs typeface="+mn-cs"/>
            </a:rPr>
            <a:t>もの</a:t>
          </a:r>
          <a:r>
            <a:rPr lang="ja-JP" altLang="ja-JP" sz="900" b="0" i="0">
              <a:latin typeface="Century" panose="02040604050505020304" pitchFamily="18" charset="0"/>
              <a:ea typeface="+mj-ea"/>
              <a:cs typeface="+mn-cs"/>
            </a:rPr>
            <a:t>。</a:t>
          </a:r>
          <a:endParaRPr lang="en-US" altLang="ja-JP" sz="900" b="0" i="0">
            <a:latin typeface="Century" panose="02040604050505020304" pitchFamily="18" charset="0"/>
            <a:ea typeface="+mj-ea"/>
            <a:cs typeface="+mn-cs"/>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自家用乗用車は、運輸（旅客）部門の自家用乗用車（家計寄与分）。</a:t>
          </a:r>
          <a:endParaRPr lang="en-US" altLang="ja-JP" sz="900" b="0" i="0" strike="noStrike">
            <a:solidFill>
              <a:srgbClr val="000000"/>
            </a:solidFill>
            <a:latin typeface="Century" panose="02040604050505020304" pitchFamily="18" charset="0"/>
            <a:ea typeface="+mj-ea"/>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ごみ処理は、以下の排出源のうち、生活系ごみ由来分を推計したもの。</a:t>
          </a: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ja-JP" altLang="en-US" sz="900" b="0" i="0" strike="noStrike">
              <a:solidFill>
                <a:srgbClr val="000000"/>
              </a:solidFill>
              <a:latin typeface="Century" panose="02040604050505020304" pitchFamily="18" charset="0"/>
              <a:ea typeface="+mj-ea"/>
            </a:rPr>
            <a:t>　</a:t>
          </a:r>
          <a:r>
            <a:rPr lang="en-US" altLang="ja-JP" sz="900" b="0" i="0" strike="noStrike">
              <a:solidFill>
                <a:srgbClr val="000000"/>
              </a:solidFill>
              <a:latin typeface="Century" panose="02040604050505020304" pitchFamily="18" charset="0"/>
              <a:ea typeface="+mj-ea"/>
            </a:rPr>
            <a:t>- </a:t>
          </a:r>
          <a:r>
            <a:rPr lang="ja-JP" altLang="en-US" sz="900" b="0" i="0" strike="noStrike">
              <a:solidFill>
                <a:srgbClr val="000000"/>
              </a:solidFill>
              <a:latin typeface="Century" panose="02040604050505020304" pitchFamily="18" charset="0"/>
              <a:ea typeface="+mj-ea"/>
            </a:rPr>
            <a:t>石油由来 の一般廃棄物（プラスチック等）の焼却による</a:t>
          </a:r>
          <a:r>
            <a:rPr lang="en-US" altLang="ja-JP" sz="900" b="0" i="0" strike="noStrike">
              <a:solidFill>
                <a:srgbClr val="000000"/>
              </a:solidFill>
              <a:latin typeface="Century" panose="02040604050505020304" pitchFamily="18" charset="0"/>
              <a:ea typeface="+mj-ea"/>
            </a:rPr>
            <a:t>CO</a:t>
          </a:r>
          <a:r>
            <a:rPr lang="en-US" altLang="ja-JP" sz="900" b="0" i="0" strike="noStrike" baseline="-25000">
              <a:solidFill>
                <a:srgbClr val="000000"/>
              </a:solidFill>
              <a:latin typeface="Century" panose="02040604050505020304" pitchFamily="18" charset="0"/>
              <a:ea typeface="+mj-ea"/>
            </a:rPr>
            <a:t>2</a:t>
          </a:r>
          <a:r>
            <a:rPr lang="ja-JP" altLang="en-US" sz="900" b="0" i="0" strike="noStrike">
              <a:solidFill>
                <a:srgbClr val="000000"/>
              </a:solidFill>
              <a:latin typeface="Century" panose="02040604050505020304" pitchFamily="18" charset="0"/>
              <a:ea typeface="+mj-ea"/>
            </a:rPr>
            <a:t>（非エネルギー起源</a:t>
          </a:r>
          <a:r>
            <a:rPr lang="en-US" altLang="ja-JP" sz="900" b="0" i="0" strike="noStrike">
              <a:solidFill>
                <a:srgbClr val="000000"/>
              </a:solidFill>
              <a:latin typeface="Century" panose="02040604050505020304" pitchFamily="18" charset="0"/>
              <a:ea typeface="+mj-ea"/>
            </a:rPr>
            <a:t>CO2</a:t>
          </a:r>
          <a:r>
            <a:rPr lang="ja-JP" altLang="en-US" sz="900" b="0" i="0" strike="noStrike">
              <a:solidFill>
                <a:srgbClr val="000000"/>
              </a:solidFill>
              <a:latin typeface="Century" panose="02040604050505020304" pitchFamily="18" charset="0"/>
              <a:ea typeface="+mj-ea"/>
            </a:rPr>
            <a:t>－廃棄物の一部） </a:t>
          </a: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ja-JP" altLang="en-US" sz="900" b="0" i="0" strike="noStrike">
              <a:solidFill>
                <a:srgbClr val="000000"/>
              </a:solidFill>
              <a:latin typeface="Century" panose="02040604050505020304" pitchFamily="18" charset="0"/>
              <a:ea typeface="+mj-ea"/>
            </a:rPr>
            <a:t>　</a:t>
          </a:r>
          <a:r>
            <a:rPr lang="en-US" altLang="ja-JP" sz="900" b="0" i="0" strike="noStrike">
              <a:solidFill>
                <a:srgbClr val="000000"/>
              </a:solidFill>
              <a:latin typeface="Century" panose="02040604050505020304" pitchFamily="18" charset="0"/>
              <a:ea typeface="+mj-ea"/>
            </a:rPr>
            <a:t>- </a:t>
          </a:r>
          <a:r>
            <a:rPr lang="ja-JP" altLang="en-US" sz="900" b="0" i="0" strike="noStrike">
              <a:solidFill>
                <a:srgbClr val="000000"/>
              </a:solidFill>
              <a:latin typeface="Century" panose="02040604050505020304" pitchFamily="18" charset="0"/>
              <a:ea typeface="+mj-ea"/>
            </a:rPr>
            <a:t>廃棄物処理施設で使用するエネルギー起源</a:t>
          </a:r>
          <a:r>
            <a:rPr lang="en-US" altLang="ja-JP" sz="900" b="0" i="0" strike="noStrike">
              <a:solidFill>
                <a:srgbClr val="000000"/>
              </a:solidFill>
              <a:latin typeface="Century" panose="02040604050505020304" pitchFamily="18" charset="0"/>
              <a:ea typeface="+mj-ea"/>
            </a:rPr>
            <a:t>CO</a:t>
          </a:r>
          <a:r>
            <a:rPr lang="en-US" altLang="ja-JP" sz="900" b="0" i="0" strike="noStrike" baseline="-25000">
              <a:solidFill>
                <a:srgbClr val="000000"/>
              </a:solidFill>
              <a:latin typeface="Century" panose="02040604050505020304" pitchFamily="18" charset="0"/>
              <a:ea typeface="+mj-ea"/>
            </a:rPr>
            <a:t>2</a:t>
          </a:r>
          <a:r>
            <a:rPr lang="ja-JP" altLang="en-US" sz="900" b="0" i="0" strike="noStrike">
              <a:solidFill>
                <a:srgbClr val="000000"/>
              </a:solidFill>
              <a:latin typeface="Century" panose="02040604050505020304" pitchFamily="18" charset="0"/>
              <a:ea typeface="+mj-ea"/>
            </a:rPr>
            <a:t>（業務その他部門－他サービス業の一部）</a:t>
          </a:r>
          <a:endParaRPr lang="en-US" altLang="ja-JP" sz="900" b="0" i="0" strike="noStrike">
            <a:solidFill>
              <a:srgbClr val="000000"/>
            </a:solidFill>
            <a:latin typeface="Century" panose="02040604050505020304" pitchFamily="18" charset="0"/>
            <a:ea typeface="+mj-ea"/>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水道は、上下水道施設で使用するエネルギー起源</a:t>
          </a:r>
          <a:r>
            <a:rPr lang="en-US" altLang="ja-JP" sz="900" b="0" i="0" strike="noStrike">
              <a:solidFill>
                <a:srgbClr val="000000"/>
              </a:solidFill>
              <a:latin typeface="Century" panose="02040604050505020304" pitchFamily="18" charset="0"/>
              <a:ea typeface="+mj-ea"/>
            </a:rPr>
            <a:t>CO</a:t>
          </a:r>
          <a:r>
            <a:rPr lang="en-US" altLang="ja-JP" sz="900" b="0" i="0" strike="noStrike" baseline="-25000">
              <a:solidFill>
                <a:srgbClr val="000000"/>
              </a:solidFill>
              <a:latin typeface="Century" panose="02040604050505020304" pitchFamily="18" charset="0"/>
              <a:ea typeface="+mj-ea"/>
            </a:rPr>
            <a:t>2</a:t>
          </a:r>
          <a:r>
            <a:rPr lang="ja-JP" altLang="en-US" sz="900" b="0" i="0" strike="noStrike">
              <a:solidFill>
                <a:srgbClr val="000000"/>
              </a:solidFill>
              <a:latin typeface="Century" panose="02040604050505020304" pitchFamily="18" charset="0"/>
              <a:ea typeface="+mj-ea"/>
            </a:rPr>
            <a:t>（業務その他部門－電気ガス熱供給水道業の一部）のうち、家庭寄与分を推計したもの。</a:t>
          </a:r>
        </a:p>
        <a:p xmlns:a="http://schemas.openxmlformats.org/drawingml/2006/main">
          <a:endParaRPr lang="ja-JP" altLang="en-US" sz="900" b="0" i="0" strike="noStrike">
            <a:solidFill>
              <a:srgbClr val="FF0000"/>
            </a:solidFill>
            <a:latin typeface="Century" panose="02040604050505020304" pitchFamily="18" charset="0"/>
            <a:ea typeface="+mj-ea"/>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1.33401E-7</cdr:x>
      <cdr:y>0.10694</cdr:y>
    </cdr:from>
    <cdr:to>
      <cdr:x>0.05337</cdr:x>
      <cdr:y>0.85075</cdr:y>
    </cdr:to>
    <cdr:sp macro="" textlink="">
      <cdr:nvSpPr>
        <cdr:cNvPr id="2" name="テキスト ボックス 1">
          <a:extLst xmlns:a="http://schemas.openxmlformats.org/drawingml/2006/main">
            <a:ext uri="{FF2B5EF4-FFF2-40B4-BE49-F238E27FC236}">
              <a16:creationId xmlns:a16="http://schemas.microsoft.com/office/drawing/2014/main" id="{76BC073A-CAD9-45E3-AEC6-E9C5BCB049A0}"/>
            </a:ext>
          </a:extLst>
        </cdr:cNvPr>
        <cdr:cNvSpPr txBox="1"/>
      </cdr:nvSpPr>
      <cdr:spPr>
        <a:xfrm xmlns:a="http://schemas.openxmlformats.org/drawingml/2006/main" rot="16200000" flipH="1">
          <a:off x="-1461343" y="1939081"/>
          <a:ext cx="3322738" cy="400049"/>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t>家庭からの</a:t>
          </a:r>
          <a:r>
            <a:rPr lang="en-US" altLang="ja-JP" sz="1200"/>
            <a:t>CO</a:t>
          </a:r>
          <a:r>
            <a:rPr lang="en-US" altLang="ja-JP" sz="1200" baseline="-25000"/>
            <a:t>2</a:t>
          </a:r>
          <a:r>
            <a:rPr lang="en-US" altLang="ja-JP" sz="1200"/>
            <a:t> </a:t>
          </a:r>
          <a:r>
            <a:rPr lang="ja-JP" altLang="en-US" sz="1200"/>
            <a:t>排出量（</a:t>
          </a:r>
          <a:r>
            <a:rPr lang="en-US" altLang="ja-JP" sz="1200"/>
            <a:t>kg-CO</a:t>
          </a:r>
          <a:r>
            <a:rPr lang="en-US" altLang="ja-JP" sz="1200" baseline="-25000"/>
            <a:t>2</a:t>
          </a:r>
          <a:r>
            <a:rPr lang="en-US" altLang="ja-JP" sz="1200"/>
            <a:t> /</a:t>
          </a:r>
          <a:r>
            <a:rPr lang="ja-JP" altLang="en-US" sz="1200"/>
            <a:t>人）</a:t>
          </a:r>
        </a:p>
      </cdr:txBody>
    </cdr:sp>
  </cdr:relSizeAnchor>
  <cdr:relSizeAnchor xmlns:cdr="http://schemas.openxmlformats.org/drawingml/2006/chartDrawing">
    <cdr:from>
      <cdr:x>0.86352</cdr:x>
      <cdr:y>0.81513</cdr:y>
    </cdr:from>
    <cdr:to>
      <cdr:x>0.86352</cdr:x>
      <cdr:y>0.94597</cdr:y>
    </cdr:to>
    <cdr:sp macro="" textlink="">
      <cdr:nvSpPr>
        <cdr:cNvPr id="3" name="テキスト ボックス 1">
          <a:extLst xmlns:a="http://schemas.openxmlformats.org/drawingml/2006/main">
            <a:ext uri="{FF2B5EF4-FFF2-40B4-BE49-F238E27FC236}">
              <a16:creationId xmlns:a16="http://schemas.microsoft.com/office/drawing/2014/main" id="{0E532EE3-E4F0-48EA-A103-25417DD21F30}"/>
            </a:ext>
          </a:extLst>
        </cdr:cNvPr>
        <cdr:cNvSpPr txBox="1"/>
      </cdr:nvSpPr>
      <cdr:spPr>
        <a:xfrm xmlns:a="http://schemas.openxmlformats.org/drawingml/2006/main">
          <a:off x="6233855" y="4410016"/>
          <a:ext cx="0" cy="7078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lnSpc>
              <a:spcPts val="1200"/>
            </a:lnSpc>
          </a:pPr>
          <a:r>
            <a:rPr lang="ja-JP" altLang="en-US" sz="1100"/>
            <a:t>（年度）</a:t>
          </a:r>
        </a:p>
      </cdr:txBody>
    </cdr:sp>
  </cdr:relSizeAnchor>
  <cdr:relSizeAnchor xmlns:cdr="http://schemas.openxmlformats.org/drawingml/2006/chartDrawing">
    <cdr:from>
      <cdr:x>0.47757</cdr:x>
      <cdr:y>0.889</cdr:y>
    </cdr:from>
    <cdr:to>
      <cdr:x>0.57811</cdr:x>
      <cdr:y>0.95361</cdr:y>
    </cdr:to>
    <cdr:sp macro="" textlink="">
      <cdr:nvSpPr>
        <cdr:cNvPr id="7" name="テキスト ボックス 1">
          <a:extLst xmlns:a="http://schemas.openxmlformats.org/drawingml/2006/main">
            <a:ext uri="{FF2B5EF4-FFF2-40B4-BE49-F238E27FC236}">
              <a16:creationId xmlns:a16="http://schemas.microsoft.com/office/drawing/2014/main" id="{D0A4A86E-A302-4479-8ED4-BF31B2409B3F}"/>
            </a:ext>
          </a:extLst>
        </cdr:cNvPr>
        <cdr:cNvSpPr txBox="1"/>
      </cdr:nvSpPr>
      <cdr:spPr>
        <a:xfrm xmlns:a="http://schemas.openxmlformats.org/drawingml/2006/main">
          <a:off x="3438525" y="4800600"/>
          <a:ext cx="723900" cy="34891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15.xml><?xml version="1.0" encoding="utf-8"?>
<c:userShapes xmlns:c="http://schemas.openxmlformats.org/drawingml/2006/chart">
  <cdr:relSizeAnchor xmlns:cdr="http://schemas.openxmlformats.org/drawingml/2006/chartDrawing">
    <cdr:from>
      <cdr:x>0.31749</cdr:x>
      <cdr:y>0.41514</cdr:y>
    </cdr:from>
    <cdr:to>
      <cdr:x>0.65687</cdr:x>
      <cdr:y>0.60776</cdr:y>
    </cdr:to>
    <cdr:sp macro="" textlink="">
      <cdr:nvSpPr>
        <cdr:cNvPr id="231425" name="Text Box 1">
          <a:extLst xmlns:a="http://schemas.openxmlformats.org/drawingml/2006/main">
            <a:ext uri="{FF2B5EF4-FFF2-40B4-BE49-F238E27FC236}">
              <a16:creationId xmlns:a16="http://schemas.microsoft.com/office/drawing/2014/main" id="{2E440E66-1D81-4F06-BAA1-E1687CF15506}"/>
            </a:ext>
          </a:extLst>
        </cdr:cNvPr>
        <cdr:cNvSpPr txBox="1">
          <a:spLocks xmlns:a="http://schemas.openxmlformats.org/drawingml/2006/main" noChangeArrowheads="1"/>
        </cdr:cNvSpPr>
      </cdr:nvSpPr>
      <cdr:spPr bwMode="auto">
        <a:xfrm xmlns:a="http://schemas.openxmlformats.org/drawingml/2006/main">
          <a:off x="1655389" y="3679777"/>
          <a:ext cx="1769535" cy="17073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200" b="0" i="0" strike="noStrike">
              <a:solidFill>
                <a:srgbClr val="000000"/>
              </a:solidFill>
              <a:latin typeface="+mn-lt"/>
              <a:ea typeface="ＭＳ Ｐゴシック"/>
            </a:rPr>
            <a:t>一人当たり</a:t>
          </a:r>
          <a:r>
            <a:rPr lang="en-US" altLang="ja-JP" sz="1200" b="0" i="0" strike="noStrike">
              <a:solidFill>
                <a:srgbClr val="000000"/>
              </a:solidFill>
              <a:latin typeface="+mn-lt"/>
              <a:cs typeface="Arial"/>
            </a:rPr>
            <a:t>CO</a:t>
          </a:r>
          <a:r>
            <a:rPr lang="en-US" altLang="ja-JP" sz="1200" b="0" i="0" strike="noStrike" baseline="-25000">
              <a:solidFill>
                <a:srgbClr val="000000"/>
              </a:solidFill>
              <a:latin typeface="+mn-lt"/>
              <a:cs typeface="Arial"/>
            </a:rPr>
            <a:t>2</a:t>
          </a:r>
          <a:r>
            <a:rPr lang="ja-JP" altLang="en-US" sz="1200" b="0" i="0" strike="noStrike">
              <a:solidFill>
                <a:srgbClr val="000000"/>
              </a:solidFill>
              <a:latin typeface="+mn-lt"/>
              <a:ea typeface="ＭＳ Ｐゴシック"/>
            </a:rPr>
            <a:t>排出量</a:t>
          </a:r>
        </a:p>
        <a:p xmlns:a="http://schemas.openxmlformats.org/drawingml/2006/main">
          <a:pPr algn="ctr" rtl="1">
            <a:defRPr sz="1000"/>
          </a:pPr>
          <a:endParaRPr lang="en-US" altLang="ja-JP" sz="1200" b="0" i="0" strike="noStrike">
            <a:solidFill>
              <a:sysClr val="windowText" lastClr="000000"/>
            </a:solidFill>
            <a:latin typeface="+mn-lt"/>
            <a:ea typeface="ＭＳ Ｐゴシック"/>
          </a:endParaRPr>
        </a:p>
        <a:p xmlns:a="http://schemas.openxmlformats.org/drawingml/2006/main">
          <a:pPr algn="ctr" rtl="1">
            <a:defRPr sz="1000"/>
          </a:pPr>
          <a:r>
            <a:rPr lang="en-US" altLang="ja-JP" sz="1200" b="0" i="0" strike="noStrike">
              <a:solidFill>
                <a:sysClr val="windowText" lastClr="000000"/>
              </a:solidFill>
              <a:latin typeface="+mn-lt"/>
              <a:cs typeface="Arial"/>
            </a:rPr>
            <a:t>[kg </a:t>
          </a:r>
          <a:r>
            <a:rPr lang="en-US" altLang="ja-JP" sz="1200" b="0" i="0" strike="noStrike">
              <a:solidFill>
                <a:srgbClr val="000000"/>
              </a:solidFill>
              <a:latin typeface="+mn-lt"/>
              <a:cs typeface="Arial"/>
            </a:rPr>
            <a:t>CO</a:t>
          </a:r>
          <a:r>
            <a:rPr lang="en-US" altLang="ja-JP" sz="1200" b="0" i="0" strike="noStrike" baseline="-25000">
              <a:solidFill>
                <a:srgbClr val="000000"/>
              </a:solidFill>
              <a:latin typeface="+mn-lt"/>
              <a:cs typeface="Arial"/>
            </a:rPr>
            <a:t>2</a:t>
          </a:r>
          <a:r>
            <a:rPr lang="en-US" altLang="ja-JP" sz="1200" b="0" i="0" strike="noStrike">
              <a:solidFill>
                <a:srgbClr val="000000"/>
              </a:solidFill>
              <a:latin typeface="+mn-lt"/>
              <a:cs typeface="Arial"/>
            </a:rPr>
            <a:t>/</a:t>
          </a:r>
          <a:r>
            <a:rPr lang="ja-JP" altLang="en-US" sz="1200" b="0" i="0" strike="noStrike">
              <a:solidFill>
                <a:srgbClr val="000000"/>
              </a:solidFill>
              <a:latin typeface="+mn-lt"/>
              <a:ea typeface="ＭＳ Ｐゴシック"/>
              <a:cs typeface="+mn-cs"/>
            </a:rPr>
            <a:t>人</a:t>
          </a:r>
          <a:r>
            <a:rPr lang="ja-JP" altLang="en-US" sz="1200" b="0" i="0" strike="noStrike">
              <a:solidFill>
                <a:srgbClr val="000000"/>
              </a:solidFill>
              <a:latin typeface="+mn-lt"/>
              <a:ea typeface="ＭＳ Ｐゴシック"/>
            </a:rPr>
            <a:t>］</a:t>
          </a:r>
        </a:p>
      </cdr:txBody>
    </cdr:sp>
  </cdr:relSizeAnchor>
  <cdr:relSizeAnchor xmlns:cdr="http://schemas.openxmlformats.org/drawingml/2006/chartDrawing">
    <cdr:from>
      <cdr:x>0</cdr:x>
      <cdr:y>0.71934</cdr:y>
    </cdr:from>
    <cdr:to>
      <cdr:x>1</cdr:x>
      <cdr:y>1</cdr:y>
    </cdr:to>
    <cdr:sp macro="" textlink="">
      <cdr:nvSpPr>
        <cdr:cNvPr id="4" name="テキスト ボックス 1">
          <a:extLst xmlns:a="http://schemas.openxmlformats.org/drawingml/2006/main">
            <a:ext uri="{FF2B5EF4-FFF2-40B4-BE49-F238E27FC236}">
              <a16:creationId xmlns:a16="http://schemas.microsoft.com/office/drawing/2014/main" id="{3580CA45-1BDB-4E9E-9DBB-24438638AD28}"/>
            </a:ext>
          </a:extLst>
        </cdr:cNvPr>
        <cdr:cNvSpPr txBox="1"/>
      </cdr:nvSpPr>
      <cdr:spPr>
        <a:xfrm xmlns:a="http://schemas.openxmlformats.org/drawingml/2006/main">
          <a:off x="0" y="6376148"/>
          <a:ext cx="5214020" cy="2487705"/>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本シートにおける家庭からの</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en-US" altLang="ja-JP" sz="900">
              <a:latin typeface="Century" panose="02040604050505020304" pitchFamily="18" charset="0"/>
            </a:rPr>
            <a:t> </a:t>
          </a:r>
          <a:r>
            <a:rPr kumimoji="1" lang="ja-JP" altLang="en-US" sz="900">
              <a:latin typeface="Century" panose="02040604050505020304" pitchFamily="18" charset="0"/>
            </a:rPr>
            <a:t>排出量は、インベントリの家庭部門に加え、自家用乗用車、ごみ処理及び水道からの排出量を足し合わせたもの。 </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電力及び熱の</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en-US" altLang="ja-JP" sz="900">
              <a:latin typeface="Century" panose="02040604050505020304" pitchFamily="18" charset="0"/>
            </a:rPr>
            <a:t> </a:t>
          </a:r>
          <a:r>
            <a:rPr kumimoji="1" lang="ja-JP" altLang="en-US" sz="900">
              <a:latin typeface="Century" panose="02040604050505020304" pitchFamily="18" charset="0"/>
            </a:rPr>
            <a:t>排出量は、自家発電を含まない、電力会社等から購入する電力や熱に由来するもの。</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自家用乗用車は、運輸（旅客）部門の自家用乗用車（家計寄与分）。</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ごみ処理は、以下の排出源のうち、生活系ごみ由来分を推計したもの。</a:t>
          </a:r>
        </a:p>
        <a:p xmlns:a="http://schemas.openxmlformats.org/drawingml/2006/main">
          <a:r>
            <a:rPr kumimoji="1" lang="ja-JP" altLang="en-US" sz="900">
              <a:latin typeface="Century" panose="02040604050505020304" pitchFamily="18" charset="0"/>
            </a:rPr>
            <a:t>　</a:t>
          </a:r>
          <a:r>
            <a:rPr kumimoji="1" lang="en-US" altLang="ja-JP" sz="900">
              <a:latin typeface="Century" panose="02040604050505020304" pitchFamily="18" charset="0"/>
            </a:rPr>
            <a:t>- </a:t>
          </a:r>
          <a:r>
            <a:rPr kumimoji="1" lang="ja-JP" altLang="en-US" sz="900">
              <a:latin typeface="Century" panose="02040604050505020304" pitchFamily="18" charset="0"/>
            </a:rPr>
            <a:t>石油由来 の一般廃棄物（プラスチック等）の焼却による</a:t>
          </a:r>
          <a:r>
            <a:rPr kumimoji="1" lang="en-US" altLang="ja-JP" sz="900">
              <a:latin typeface="Century" panose="02040604050505020304" pitchFamily="18" charset="0"/>
            </a:rPr>
            <a:t>CO2</a:t>
          </a:r>
          <a:r>
            <a:rPr kumimoji="1" lang="ja-JP" altLang="en-US" sz="900">
              <a:latin typeface="Century" panose="02040604050505020304" pitchFamily="18" charset="0"/>
            </a:rPr>
            <a:t>（非エネルギー起源</a:t>
          </a:r>
          <a:r>
            <a:rPr kumimoji="1" lang="en-US" altLang="ja-JP" sz="900">
              <a:latin typeface="Century" panose="02040604050505020304" pitchFamily="18" charset="0"/>
            </a:rPr>
            <a:t>CO2</a:t>
          </a:r>
          <a:r>
            <a:rPr kumimoji="1" lang="ja-JP" altLang="en-US" sz="900">
              <a:latin typeface="Century" panose="02040604050505020304" pitchFamily="18" charset="0"/>
            </a:rPr>
            <a:t>－廃棄物の一部） </a:t>
          </a:r>
        </a:p>
        <a:p xmlns:a="http://schemas.openxmlformats.org/drawingml/2006/main">
          <a:r>
            <a:rPr kumimoji="1" lang="ja-JP" altLang="en-US" sz="900">
              <a:latin typeface="Century" panose="02040604050505020304" pitchFamily="18" charset="0"/>
            </a:rPr>
            <a:t>　</a:t>
          </a:r>
          <a:r>
            <a:rPr kumimoji="1" lang="en-US" altLang="ja-JP" sz="900">
              <a:latin typeface="Century" panose="02040604050505020304" pitchFamily="18" charset="0"/>
            </a:rPr>
            <a:t>- </a:t>
          </a:r>
          <a:r>
            <a:rPr kumimoji="1" lang="ja-JP" altLang="en-US" sz="900">
              <a:latin typeface="Century" panose="02040604050505020304" pitchFamily="18" charset="0"/>
            </a:rPr>
            <a:t>廃棄物処理施設で使用するエネルギー起源</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ja-JP" altLang="en-US" sz="900">
              <a:latin typeface="Century" panose="02040604050505020304" pitchFamily="18" charset="0"/>
            </a:rPr>
            <a:t>（業務その他部門－他サービス業の一部）</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水道は、上下水道施設で使用するエネルギー起源</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ja-JP" altLang="en-US" sz="900">
              <a:latin typeface="Century" panose="02040604050505020304" pitchFamily="18" charset="0"/>
            </a:rPr>
            <a:t>（業務その他部門－電気ガス熱供給水道業の一部）のうち、家庭寄与分を推計したもの。</a:t>
          </a:r>
          <a:endParaRPr kumimoji="1" lang="en-US" altLang="ja-JP" sz="900">
            <a:latin typeface="Century" panose="02040604050505020304" pitchFamily="18" charset="0"/>
          </a:endParaRPr>
        </a:p>
        <a:p xmlns:a="http://schemas.openxmlformats.org/drawingml/2006/main">
          <a:endParaRPr kumimoji="1" lang="ja-JP" altLang="en-US" sz="900">
            <a:latin typeface="Century" panose="02040604050505020304" pitchFamily="18" charset="0"/>
          </a:endParaRP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動力他　：　電気を使用し、他の用途に含まれないものが含まれる。（例：照明、冷蔵庫、掃除機、テレビ）</a:t>
          </a:r>
        </a:p>
        <a:p xmlns:a="http://schemas.openxmlformats.org/drawingml/2006/main">
          <a:endParaRPr kumimoji="1" lang="ja-JP" altLang="en-US" sz="900">
            <a:latin typeface="Century" panose="02040604050505020304" pitchFamily="18" charset="0"/>
          </a:endParaRP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日本エネルギー経済研究所　計量分析ユニット　家庭原単位マトリックスをもとに、国立環境研究所温室効果ガスインベントリオフィスが作成。</a:t>
          </a:r>
        </a:p>
        <a:p xmlns:a="http://schemas.openxmlformats.org/drawingml/2006/main">
          <a:endParaRPr kumimoji="1" lang="ja-JP" altLang="en-US" sz="1100">
            <a:latin typeface="Century" panose="02040604050505020304" pitchFamily="18"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0.11875</cdr:y>
    </cdr:from>
    <cdr:to>
      <cdr:x>0.05793</cdr:x>
      <cdr:y>0.86354</cdr:y>
    </cdr:to>
    <cdr:sp macro="" textlink="">
      <cdr:nvSpPr>
        <cdr:cNvPr id="2" name="テキスト ボックス 1">
          <a:extLst xmlns:a="http://schemas.openxmlformats.org/drawingml/2006/main">
            <a:ext uri="{FF2B5EF4-FFF2-40B4-BE49-F238E27FC236}">
              <a16:creationId xmlns:a16="http://schemas.microsoft.com/office/drawing/2014/main" id="{ABAB5825-4A9F-4404-BDCD-4B66B239687D}"/>
            </a:ext>
          </a:extLst>
        </cdr:cNvPr>
        <cdr:cNvSpPr txBox="1"/>
      </cdr:nvSpPr>
      <cdr:spPr>
        <a:xfrm xmlns:a="http://schemas.openxmlformats.org/drawingml/2006/main" rot="16200000">
          <a:off x="-1444496" y="1974979"/>
          <a:ext cx="3327142" cy="438150"/>
        </a:xfrm>
        <a:prstGeom xmlns:a="http://schemas.openxmlformats.org/drawingml/2006/main" prst="rect">
          <a:avLst/>
        </a:prstGeom>
      </cdr:spPr>
      <cdr:txBody>
        <a:bodyPr xmlns:a="http://schemas.openxmlformats.org/drawingml/2006/main" wrap="square" rtlCol="0" anchor="ctr">
          <a:noAutofit/>
        </a:bodyPr>
        <a:lstStyle xmlns:a="http://schemas.openxmlformats.org/drawingml/2006/main"/>
        <a:p xmlns:a="http://schemas.openxmlformats.org/drawingml/2006/main">
          <a:pPr algn="ctr"/>
          <a:r>
            <a:rPr lang="ja-JP" altLang="en-US" sz="1200"/>
            <a:t>家庭からの</a:t>
          </a:r>
          <a:r>
            <a:rPr lang="en-US" altLang="ja-JP" sz="1200"/>
            <a:t>CO</a:t>
          </a:r>
          <a:r>
            <a:rPr lang="en-US" altLang="ja-JP" sz="1200" baseline="-25000"/>
            <a:t>2</a:t>
          </a:r>
          <a:r>
            <a:rPr lang="en-US" altLang="ja-JP" sz="1200"/>
            <a:t> </a:t>
          </a:r>
          <a:r>
            <a:rPr lang="ja-JP" altLang="en-US" sz="1200"/>
            <a:t>排出量 （</a:t>
          </a:r>
          <a:r>
            <a:rPr lang="en-US" altLang="ja-JP" sz="1200"/>
            <a:t>kg</a:t>
          </a:r>
          <a:r>
            <a:rPr lang="en-US" altLang="ja-JP" sz="1200" baseline="0"/>
            <a:t> </a:t>
          </a:r>
          <a:r>
            <a:rPr lang="en-US" altLang="ja-JP" sz="1200"/>
            <a:t>CO</a:t>
          </a:r>
          <a:r>
            <a:rPr lang="en-US" altLang="ja-JP" sz="1200" baseline="-25000"/>
            <a:t>2 </a:t>
          </a:r>
          <a:r>
            <a:rPr lang="en-US" altLang="ja-JP" sz="1200"/>
            <a:t>/</a:t>
          </a:r>
          <a:r>
            <a:rPr lang="ja-JP" altLang="en-US" sz="1200"/>
            <a:t>人）</a:t>
          </a:r>
        </a:p>
      </cdr:txBody>
    </cdr:sp>
  </cdr:relSizeAnchor>
  <cdr:relSizeAnchor xmlns:cdr="http://schemas.openxmlformats.org/drawingml/2006/chartDrawing">
    <cdr:from>
      <cdr:x>0.44582</cdr:x>
      <cdr:y>0.90664</cdr:y>
    </cdr:from>
    <cdr:to>
      <cdr:x>0.54636</cdr:x>
      <cdr:y>0.97125</cdr:y>
    </cdr:to>
    <cdr:sp macro="" textlink="">
      <cdr:nvSpPr>
        <cdr:cNvPr id="3" name="テキスト ボックス 1">
          <a:extLst xmlns:a="http://schemas.openxmlformats.org/drawingml/2006/main">
            <a:ext uri="{FF2B5EF4-FFF2-40B4-BE49-F238E27FC236}">
              <a16:creationId xmlns:a16="http://schemas.microsoft.com/office/drawing/2014/main" id="{88CC166A-E98A-4D3F-BECC-CE23184CC52B}"/>
            </a:ext>
          </a:extLst>
        </cdr:cNvPr>
        <cdr:cNvSpPr txBox="1"/>
      </cdr:nvSpPr>
      <cdr:spPr>
        <a:xfrm xmlns:a="http://schemas.openxmlformats.org/drawingml/2006/main">
          <a:off x="3209925" y="4895850"/>
          <a:ext cx="723900" cy="34891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dr:relSizeAnchor xmlns:cdr="http://schemas.openxmlformats.org/drawingml/2006/chartDrawing">
    <cdr:from>
      <cdr:x>0.27824</cdr:x>
      <cdr:y>0.95126</cdr:y>
    </cdr:from>
    <cdr:to>
      <cdr:x>1</cdr:x>
      <cdr:y>0.99609</cdr:y>
    </cdr:to>
    <cdr:sp macro="" textlink="">
      <cdr:nvSpPr>
        <cdr:cNvPr id="4" name="テキスト ボックス 1">
          <a:extLst xmlns:a="http://schemas.openxmlformats.org/drawingml/2006/main">
            <a:ext uri="{FF2B5EF4-FFF2-40B4-BE49-F238E27FC236}">
              <a16:creationId xmlns:a16="http://schemas.microsoft.com/office/drawing/2014/main" id="{D7B71E64-11A8-4D4E-B935-52E5B6B6FA15}"/>
            </a:ext>
          </a:extLst>
        </cdr:cNvPr>
        <cdr:cNvSpPr txBox="1"/>
      </cdr:nvSpPr>
      <cdr:spPr>
        <a:xfrm xmlns:a="http://schemas.openxmlformats.org/drawingml/2006/main">
          <a:off x="1835944" y="5096669"/>
          <a:ext cx="4762499" cy="2401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 </a:t>
          </a:r>
          <a:r>
            <a:rPr lang="ja-JP" altLang="en-US" sz="900"/>
            <a:t>電気を使用し、他の用途に含まれないものが含まれる。例：照明、冷蔵庫、掃除機、テレビ</a:t>
          </a:r>
        </a:p>
      </cdr:txBody>
    </cdr:sp>
  </cdr:relSizeAnchor>
</c:userShapes>
</file>

<file path=xl/drawings/drawing17.xml><?xml version="1.0" encoding="utf-8"?>
<c:userShapes xmlns:c="http://schemas.openxmlformats.org/drawingml/2006/chart">
  <cdr:relSizeAnchor xmlns:cdr="http://schemas.openxmlformats.org/drawingml/2006/chartDrawing">
    <cdr:from>
      <cdr:x>0.34425</cdr:x>
      <cdr:y>0.37261</cdr:y>
    </cdr:from>
    <cdr:to>
      <cdr:x>0.65111</cdr:x>
      <cdr:y>0.48986</cdr:y>
    </cdr:to>
    <cdr:sp macro="" textlink="">
      <cdr:nvSpPr>
        <cdr:cNvPr id="195585" name="Text Box 1">
          <a:extLst xmlns:a="http://schemas.openxmlformats.org/drawingml/2006/main">
            <a:ext uri="{FF2B5EF4-FFF2-40B4-BE49-F238E27FC236}">
              <a16:creationId xmlns:a16="http://schemas.microsoft.com/office/drawing/2014/main" id="{4C2B8FD7-6B70-4F9F-9431-1B4FD88A4422}"/>
            </a:ext>
          </a:extLst>
        </cdr:cNvPr>
        <cdr:cNvSpPr txBox="1">
          <a:spLocks xmlns:a="http://schemas.openxmlformats.org/drawingml/2006/main" noChangeArrowheads="1"/>
        </cdr:cNvSpPr>
      </cdr:nvSpPr>
      <cdr:spPr bwMode="auto">
        <a:xfrm xmlns:a="http://schemas.openxmlformats.org/drawingml/2006/main">
          <a:off x="1996090" y="2306952"/>
          <a:ext cx="1779280" cy="725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r>
            <a:rPr lang="en-US" altLang="ja-JP" sz="1100" b="0" i="0">
              <a:effectLst/>
              <a:latin typeface="+mn-lt"/>
              <a:ea typeface="+mn-ea"/>
              <a:cs typeface="+mn-cs"/>
            </a:rPr>
            <a:t>CO</a:t>
          </a:r>
          <a:r>
            <a:rPr lang="en-US" altLang="ja-JP" sz="1100" b="0" i="0" baseline="-25000">
              <a:effectLst/>
              <a:latin typeface="+mn-lt"/>
              <a:ea typeface="+mn-ea"/>
              <a:cs typeface="+mn-cs"/>
            </a:rPr>
            <a:t>2</a:t>
          </a:r>
          <a:r>
            <a:rPr lang="en-US" altLang="ja-JP" sz="1100" b="0" i="0">
              <a:effectLst/>
              <a:latin typeface="+mn-lt"/>
              <a:ea typeface="+mn-ea"/>
              <a:cs typeface="+mn-cs"/>
            </a:rPr>
            <a:t> emissions per capita</a:t>
          </a:r>
          <a:endParaRPr lang="ja-JP" altLang="ja-JP">
            <a:effectLst/>
          </a:endParaRPr>
        </a:p>
        <a:p xmlns:a="http://schemas.openxmlformats.org/drawingml/2006/main">
          <a:pPr algn="ctr" rtl="0"/>
          <a:endParaRPr lang="en-US" altLang="ja-JP" sz="1400" b="0" i="0" baseline="0">
            <a:effectLst/>
            <a:latin typeface="+mn-lt"/>
            <a:ea typeface="+mn-ea"/>
            <a:cs typeface="+mn-cs"/>
          </a:endParaRPr>
        </a:p>
        <a:p xmlns:a="http://schemas.openxmlformats.org/drawingml/2006/main">
          <a:pPr algn="ctr" rtl="0"/>
          <a:r>
            <a:rPr lang="en-US" altLang="ja-JP" sz="1100" b="0" i="0">
              <a:effectLst/>
              <a:latin typeface="+mn-lt"/>
              <a:ea typeface="+mn-ea"/>
              <a:cs typeface="+mn-cs"/>
            </a:rPr>
            <a:t> [kg CO</a:t>
          </a:r>
          <a:r>
            <a:rPr lang="en-US" altLang="ja-JP" sz="1100" b="0" i="0" baseline="-25000">
              <a:effectLst/>
              <a:latin typeface="+mn-lt"/>
              <a:ea typeface="+mn-ea"/>
              <a:cs typeface="+mn-cs"/>
            </a:rPr>
            <a:t>2</a:t>
          </a:r>
          <a:r>
            <a:rPr lang="en-US" altLang="ja-JP" sz="1100" b="0" i="0">
              <a:effectLst/>
              <a:latin typeface="+mn-lt"/>
              <a:ea typeface="+mn-ea"/>
              <a:cs typeface="+mn-cs"/>
            </a:rPr>
            <a:t>/capita]</a:t>
          </a:r>
          <a:endParaRPr lang="ja-JP" altLang="ja-JP">
            <a:effectLst/>
          </a:endParaRPr>
        </a:p>
      </cdr:txBody>
    </cdr:sp>
  </cdr:relSizeAnchor>
  <cdr:relSizeAnchor xmlns:cdr="http://schemas.openxmlformats.org/drawingml/2006/chartDrawing">
    <cdr:from>
      <cdr:x>0</cdr:x>
      <cdr:y>0.00748</cdr:y>
    </cdr:from>
    <cdr:to>
      <cdr:x>0.99781</cdr:x>
      <cdr:y>0.09111</cdr:y>
    </cdr:to>
    <cdr:sp macro="" textlink="">
      <cdr:nvSpPr>
        <cdr:cNvPr id="3" name="テキスト ボックス 2">
          <a:extLst xmlns:a="http://schemas.openxmlformats.org/drawingml/2006/main">
            <a:ext uri="{FF2B5EF4-FFF2-40B4-BE49-F238E27FC236}">
              <a16:creationId xmlns:a16="http://schemas.microsoft.com/office/drawing/2014/main" id="{78C88E71-1C98-4295-B827-E23C304040CF}"/>
            </a:ext>
          </a:extLst>
        </cdr:cNvPr>
        <cdr:cNvSpPr txBox="1"/>
      </cdr:nvSpPr>
      <cdr:spPr>
        <a:xfrm xmlns:a="http://schemas.openxmlformats.org/drawingml/2006/main">
          <a:off x="0" y="48383"/>
          <a:ext cx="5294597" cy="540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1800" b="1" i="0" baseline="0">
              <a:effectLst/>
              <a:latin typeface="Times New Roman" panose="02020603050405020304" pitchFamily="18" charset="0"/>
              <a:cs typeface="Times New Roman" panose="02020603050405020304" pitchFamily="18" charset="0"/>
            </a:rPr>
            <a:t>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per capita </a:t>
          </a:r>
          <a:r>
            <a:rPr lang="en-US" altLang="ja-JP" sz="1800" b="1" i="0" baseline="0">
              <a:effectLst/>
              <a:latin typeface="Times New Roman" panose="02020603050405020304" pitchFamily="18" charset="0"/>
              <a:ea typeface="+mn-ea"/>
              <a:cs typeface="Times New Roman" panose="02020603050405020304" pitchFamily="18" charset="0"/>
            </a:rPr>
            <a:t>(by fuel type) in FY2020</a:t>
          </a:r>
          <a:endParaRPr lang="ja-JP" altLang="ja-JP" sz="1800" b="1">
            <a:effectLst/>
            <a:latin typeface="Times New Roman" panose="02020603050405020304" pitchFamily="18" charset="0"/>
            <a:cs typeface="Times New Roman" panose="02020603050405020304" pitchFamily="18" charset="0"/>
          </a:endParaRPr>
        </a:p>
        <a:p xmlns:a="http://schemas.openxmlformats.org/drawingml/2006/main">
          <a:endParaRPr lang="ja-JP" alt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cdr:x>
      <cdr:y>0.64956</cdr:y>
    </cdr:from>
    <cdr:to>
      <cdr:x>0.9516</cdr:x>
      <cdr:y>1</cdr:y>
    </cdr:to>
    <cdr:sp macro="" textlink="">
      <cdr:nvSpPr>
        <cdr:cNvPr id="5" name="Text Box 5">
          <a:extLst xmlns:a="http://schemas.openxmlformats.org/drawingml/2006/main">
            <a:ext uri="{FF2B5EF4-FFF2-40B4-BE49-F238E27FC236}">
              <a16:creationId xmlns:a16="http://schemas.microsoft.com/office/drawing/2014/main" id="{CCEDC75C-5008-4C7C-9882-020E39C95D0F}"/>
            </a:ext>
          </a:extLst>
        </cdr:cNvPr>
        <cdr:cNvSpPr txBox="1">
          <a:spLocks xmlns:a="http://schemas.openxmlformats.org/drawingml/2006/main" noChangeArrowheads="1"/>
        </cdr:cNvSpPr>
      </cdr:nvSpPr>
      <cdr:spPr bwMode="auto">
        <a:xfrm xmlns:a="http://schemas.openxmlformats.org/drawingml/2006/main">
          <a:off x="0" y="5358888"/>
          <a:ext cx="5449253" cy="28911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altLang="ja-JP" sz="1100" b="0" i="0">
              <a:effectLst/>
              <a:latin typeface="+mn-lt"/>
              <a:ea typeface="+mn-ea"/>
              <a:cs typeface="+mn-cs"/>
            </a:rPr>
            <a:t>* Household CO</a:t>
          </a:r>
          <a:r>
            <a:rPr lang="en-US" altLang="ja-JP" sz="1100" b="0" i="0" baseline="-25000">
              <a:effectLst/>
              <a:latin typeface="+mn-lt"/>
              <a:ea typeface="+mn-ea"/>
              <a:cs typeface="+mn-cs"/>
            </a:rPr>
            <a:t>2</a:t>
          </a:r>
          <a:r>
            <a:rPr lang="en-US" altLang="ja-JP" sz="1100" b="0" i="0">
              <a:effectLst/>
              <a:latin typeface="+mn-lt"/>
              <a:ea typeface="+mn-ea"/>
              <a:cs typeface="+mn-cs"/>
            </a:rPr>
            <a:t> emissions in this sheet are the sum of emissions from Residential sector, as well as car, municipal solid waste, and tap water.</a:t>
          </a:r>
        </a:p>
        <a:p xmlns:a="http://schemas.openxmlformats.org/drawingml/2006/main">
          <a:pPr rtl="0"/>
          <a:r>
            <a:rPr lang="en-US" altLang="ja-JP" sz="1100" b="0" i="0">
              <a:effectLst/>
              <a:latin typeface="+mn-lt"/>
              <a:ea typeface="+mn-ea"/>
              <a:cs typeface="+mn-cs"/>
            </a:rPr>
            <a:t>*</a:t>
          </a:r>
          <a:r>
            <a:rPr lang="ja-JP" altLang="en-US" sz="1100" b="0" i="0" baseline="0">
              <a:effectLst/>
              <a:latin typeface="+mn-lt"/>
              <a:ea typeface="+mn-ea"/>
              <a:cs typeface="+mn-cs"/>
            </a:rPr>
            <a:t> </a:t>
          </a:r>
          <a:r>
            <a:rPr lang="en-US" altLang="ja-JP" sz="1100" b="0" i="0">
              <a:effectLst/>
              <a:latin typeface="+mn-lt"/>
              <a:ea typeface="+mn-ea"/>
              <a:cs typeface="+mn-cs"/>
            </a:rPr>
            <a:t>CO</a:t>
          </a:r>
          <a:r>
            <a:rPr lang="en-US" altLang="ja-JP" sz="1100" b="0" i="0" baseline="-25000">
              <a:effectLst/>
              <a:latin typeface="+mn-lt"/>
              <a:ea typeface="+mn-ea"/>
              <a:cs typeface="+mn-cs"/>
            </a:rPr>
            <a:t>2</a:t>
          </a:r>
          <a:r>
            <a:rPr lang="en-US" altLang="ja-JP" sz="1100" b="0" i="0">
              <a:effectLst/>
              <a:latin typeface="+mn-lt"/>
              <a:ea typeface="+mn-ea"/>
              <a:cs typeface="+mn-cs"/>
            </a:rPr>
            <a:t>emissions from electricity and heat are derived from the electricity and heat purchased from the electricity companies etc. The emissions do not include those from private power generation.   </a:t>
          </a:r>
        </a:p>
        <a:p xmlns:a="http://schemas.openxmlformats.org/drawingml/2006/main">
          <a:pPr rtl="0"/>
          <a:r>
            <a:rPr lang="en-US" altLang="ja-JP" sz="1100" b="0" i="0">
              <a:effectLst/>
              <a:latin typeface="+mn-lt"/>
              <a:ea typeface="+mn-ea"/>
              <a:cs typeface="+mn-cs"/>
            </a:rPr>
            <a:t>* CO</a:t>
          </a:r>
          <a:r>
            <a:rPr lang="en-US" altLang="ja-JP" sz="1100" b="0" i="0" baseline="-25000">
              <a:effectLst/>
              <a:latin typeface="+mn-lt"/>
              <a:ea typeface="+mn-ea"/>
              <a:cs typeface="+mn-cs"/>
            </a:rPr>
            <a:t>2</a:t>
          </a:r>
          <a:r>
            <a:rPr lang="en-US" altLang="ja-JP" sz="1100" b="0" i="0">
              <a:effectLst/>
              <a:latin typeface="+mn-lt"/>
              <a:ea typeface="+mn-ea"/>
              <a:cs typeface="+mn-cs"/>
            </a:rPr>
            <a:t> emissions from car are Passenger Vehicle (Household Use) in Transportation sector. </a:t>
          </a:r>
        </a:p>
        <a:p xmlns:a="http://schemas.openxmlformats.org/drawingml/2006/main">
          <a:pPr rtl="0"/>
          <a:r>
            <a:rPr lang="en-US" altLang="ja-JP" sz="1100" b="0" i="0">
              <a:effectLst/>
              <a:latin typeface="+mn-lt"/>
              <a:ea typeface="+mn-ea"/>
              <a:cs typeface="+mn-cs"/>
            </a:rPr>
            <a:t>* CO</a:t>
          </a:r>
          <a:r>
            <a:rPr lang="en-US" altLang="ja-JP" sz="1100" b="0" i="0" baseline="-25000">
              <a:effectLst/>
              <a:latin typeface="+mn-lt"/>
              <a:ea typeface="+mn-ea"/>
              <a:cs typeface="+mn-cs"/>
            </a:rPr>
            <a:t>2</a:t>
          </a:r>
          <a:r>
            <a:rPr lang="en-US" altLang="ja-JP" sz="1100" b="0" i="0">
              <a:effectLst/>
              <a:latin typeface="+mn-lt"/>
              <a:ea typeface="+mn-ea"/>
              <a:cs typeface="+mn-cs"/>
            </a:rPr>
            <a:t> emissions from municipal solid waste are an estimation of household related emissions, out of the following sources: </a:t>
          </a:r>
        </a:p>
        <a:p xmlns:a="http://schemas.openxmlformats.org/drawingml/2006/main">
          <a:pPr rtl="0"/>
          <a:r>
            <a:rPr lang="en-US" altLang="ja-JP" sz="1100" b="0" i="0">
              <a:effectLst/>
              <a:latin typeface="+mn-lt"/>
              <a:ea typeface="+mn-ea"/>
              <a:cs typeface="+mn-cs"/>
            </a:rPr>
            <a:t>   - Incineration of fossil-fuel derived waste (e.g., plastics) (a part of Waste sector in Non-energy-related CO</a:t>
          </a:r>
          <a:r>
            <a:rPr lang="en-US" altLang="ja-JP" sz="1100" b="0" i="0" baseline="-25000">
              <a:effectLst/>
              <a:latin typeface="+mn-lt"/>
              <a:ea typeface="+mn-ea"/>
              <a:cs typeface="+mn-cs"/>
            </a:rPr>
            <a:t>2</a:t>
          </a:r>
          <a:r>
            <a:rPr lang="en-US" altLang="ja-JP" sz="1100" b="0" i="0">
              <a:effectLst/>
              <a:latin typeface="+mn-lt"/>
              <a:ea typeface="+mn-ea"/>
              <a:cs typeface="+mn-cs"/>
            </a:rPr>
            <a:t>)</a:t>
          </a:r>
        </a:p>
        <a:p xmlns:a="http://schemas.openxmlformats.org/drawingml/2006/main">
          <a:pPr rtl="0"/>
          <a:r>
            <a:rPr lang="en-US" altLang="ja-JP" sz="1100" b="0" i="0">
              <a:effectLst/>
              <a:latin typeface="+mn-lt"/>
              <a:ea typeface="+mn-ea"/>
              <a:cs typeface="+mn-cs"/>
            </a:rPr>
            <a:t>   - Energy use at waste disposal and treatment facilities (a part of Miscellaneous Services in Commercial and Others sector). </a:t>
          </a:r>
        </a:p>
        <a:p xmlns:a="http://schemas.openxmlformats.org/drawingml/2006/main">
          <a:pPr rtl="0"/>
          <a:r>
            <a:rPr lang="en-US" altLang="ja-JP" sz="1100" b="0" i="0">
              <a:effectLst/>
              <a:latin typeface="+mn-lt"/>
              <a:ea typeface="+mn-ea"/>
              <a:cs typeface="+mn-cs"/>
            </a:rPr>
            <a:t>* CO</a:t>
          </a:r>
          <a:r>
            <a:rPr lang="en-US" altLang="ja-JP" sz="1100" b="0" i="0" baseline="-25000">
              <a:effectLst/>
              <a:latin typeface="+mn-lt"/>
              <a:ea typeface="+mn-ea"/>
              <a:cs typeface="+mn-cs"/>
            </a:rPr>
            <a:t>2</a:t>
          </a:r>
          <a:r>
            <a:rPr lang="en-US" altLang="ja-JP" sz="1100" b="0" i="0">
              <a:effectLst/>
              <a:latin typeface="+mn-lt"/>
              <a:ea typeface="+mn-ea"/>
              <a:cs typeface="+mn-cs"/>
            </a:rPr>
            <a:t> emissions from water and waste water are an estimation of household related emissions from the water treatment facilities (a part of Electricity, Gas, Heat Supply and Water in Commercial and Others sector). </a:t>
          </a:r>
        </a:p>
      </cdr:txBody>
    </cdr:sp>
  </cdr:relSizeAnchor>
</c:userShapes>
</file>

<file path=xl/drawings/drawing18.xml><?xml version="1.0" encoding="utf-8"?>
<c:userShapes xmlns:c="http://schemas.openxmlformats.org/drawingml/2006/chart">
  <cdr:relSizeAnchor xmlns:cdr="http://schemas.openxmlformats.org/drawingml/2006/chartDrawing">
    <cdr:from>
      <cdr:x>0.36124</cdr:x>
      <cdr:y>0.37903</cdr:y>
    </cdr:from>
    <cdr:to>
      <cdr:x>0.651</cdr:x>
      <cdr:y>0.50636</cdr:y>
    </cdr:to>
    <cdr:sp macro="" textlink="">
      <cdr:nvSpPr>
        <cdr:cNvPr id="231425" name="Text Box 1">
          <a:extLst xmlns:a="http://schemas.openxmlformats.org/drawingml/2006/main">
            <a:ext uri="{FF2B5EF4-FFF2-40B4-BE49-F238E27FC236}">
              <a16:creationId xmlns:a16="http://schemas.microsoft.com/office/drawing/2014/main" id="{28AB1295-B58F-4870-A1C0-C3AD143F8B55}"/>
            </a:ext>
          </a:extLst>
        </cdr:cNvPr>
        <cdr:cNvSpPr txBox="1">
          <a:spLocks xmlns:a="http://schemas.openxmlformats.org/drawingml/2006/main" noChangeArrowheads="1"/>
        </cdr:cNvSpPr>
      </cdr:nvSpPr>
      <cdr:spPr bwMode="auto">
        <a:xfrm xmlns:a="http://schemas.openxmlformats.org/drawingml/2006/main">
          <a:off x="2065751" y="3403327"/>
          <a:ext cx="1656993" cy="1143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r>
            <a:rPr lang="en-US" altLang="ja-JP" sz="1100" b="0" i="0">
              <a:effectLst/>
              <a:latin typeface="+mn-lt"/>
              <a:ea typeface="+mn-ea"/>
              <a:cs typeface="+mn-cs"/>
            </a:rPr>
            <a:t>CO</a:t>
          </a:r>
          <a:r>
            <a:rPr lang="en-US" altLang="ja-JP" sz="1100" b="0" i="0" baseline="-25000">
              <a:effectLst/>
              <a:latin typeface="+mn-lt"/>
              <a:ea typeface="+mn-ea"/>
              <a:cs typeface="+mn-cs"/>
            </a:rPr>
            <a:t>2</a:t>
          </a:r>
          <a:r>
            <a:rPr lang="en-US" altLang="ja-JP" sz="1100" b="0" i="0">
              <a:effectLst/>
              <a:latin typeface="+mn-lt"/>
              <a:ea typeface="+mn-ea"/>
              <a:cs typeface="+mn-cs"/>
            </a:rPr>
            <a:t> emissions per capita</a:t>
          </a:r>
          <a:endParaRPr lang="ja-JP" altLang="ja-JP">
            <a:effectLst/>
          </a:endParaRPr>
        </a:p>
        <a:p xmlns:a="http://schemas.openxmlformats.org/drawingml/2006/main">
          <a:pPr algn="ctr" rtl="0"/>
          <a:r>
            <a:rPr lang="en-US" altLang="ja-JP" sz="1400" b="0" i="0">
              <a:effectLst/>
              <a:latin typeface="+mn-lt"/>
              <a:ea typeface="+mn-ea"/>
              <a:cs typeface="+mn-cs"/>
            </a:rPr>
            <a:t> </a:t>
          </a:r>
        </a:p>
        <a:p xmlns:a="http://schemas.openxmlformats.org/drawingml/2006/main">
          <a:pPr algn="ctr" rtl="0"/>
          <a:r>
            <a:rPr lang="en-US" altLang="ja-JP" sz="1100" b="0" i="0">
              <a:effectLst/>
              <a:latin typeface="+mn-lt"/>
              <a:ea typeface="+mn-ea"/>
              <a:cs typeface="+mn-cs"/>
            </a:rPr>
            <a:t>[kg CO</a:t>
          </a:r>
          <a:r>
            <a:rPr lang="en-US" altLang="ja-JP" sz="1100" b="0" i="0" baseline="-25000">
              <a:effectLst/>
              <a:latin typeface="+mn-lt"/>
              <a:ea typeface="+mn-ea"/>
              <a:cs typeface="+mn-cs"/>
            </a:rPr>
            <a:t>2</a:t>
          </a:r>
          <a:r>
            <a:rPr lang="en-US" altLang="ja-JP" sz="1100" b="0" i="0">
              <a:effectLst/>
              <a:latin typeface="+mn-lt"/>
              <a:ea typeface="+mn-ea"/>
              <a:cs typeface="+mn-cs"/>
            </a:rPr>
            <a:t>/capita</a:t>
          </a:r>
          <a:r>
            <a:rPr lang="ja-JP" altLang="ja-JP" sz="1100" b="0" i="0">
              <a:effectLst/>
              <a:latin typeface="+mn-lt"/>
              <a:ea typeface="+mn-ea"/>
              <a:cs typeface="+mn-cs"/>
            </a:rPr>
            <a:t>］</a:t>
          </a:r>
          <a:endParaRPr lang="ja-JP" altLang="ja-JP">
            <a:effectLst/>
          </a:endParaRPr>
        </a:p>
      </cdr:txBody>
    </cdr:sp>
  </cdr:relSizeAnchor>
  <cdr:relSizeAnchor xmlns:cdr="http://schemas.openxmlformats.org/drawingml/2006/chartDrawing">
    <cdr:from>
      <cdr:x>0.04637</cdr:x>
      <cdr:y>0.0711</cdr:y>
    </cdr:from>
    <cdr:to>
      <cdr:x>0.91627</cdr:x>
      <cdr:y>0.12744</cdr:y>
    </cdr:to>
    <cdr:sp macro="" textlink="">
      <cdr:nvSpPr>
        <cdr:cNvPr id="4" name="テキスト ボックス 1">
          <a:extLst xmlns:a="http://schemas.openxmlformats.org/drawingml/2006/main">
            <a:ext uri="{FF2B5EF4-FFF2-40B4-BE49-F238E27FC236}">
              <a16:creationId xmlns:a16="http://schemas.microsoft.com/office/drawing/2014/main" id="{D5E5FFC3-892D-43C5-BEDC-7FA66480CFA6}"/>
            </a:ext>
          </a:extLst>
        </cdr:cNvPr>
        <cdr:cNvSpPr txBox="1"/>
      </cdr:nvSpPr>
      <cdr:spPr>
        <a:xfrm xmlns:a="http://schemas.openxmlformats.org/drawingml/2006/main">
          <a:off x="265993" y="731067"/>
          <a:ext cx="4990122" cy="5793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eaLnBrk="1" fontAlgn="auto" latinLnBrk="0" hangingPunct="1"/>
          <a:r>
            <a:rPr lang="en-US" altLang="ja-JP" sz="1800" b="1" i="0" baseline="0">
              <a:effectLst/>
              <a:latin typeface="Times New Roman" panose="02020603050405020304" pitchFamily="18" charset="0"/>
              <a:ea typeface="+mn-ea"/>
              <a:cs typeface="Times New Roman" panose="02020603050405020304" pitchFamily="18" charset="0"/>
            </a:rPr>
            <a:t>CO</a:t>
          </a:r>
          <a:r>
            <a:rPr lang="en-US" altLang="ja-JP" sz="1800" b="1" i="0" baseline="-25000">
              <a:effectLst/>
              <a:latin typeface="Times New Roman" panose="02020603050405020304" pitchFamily="18" charset="0"/>
              <a:ea typeface="+mn-ea"/>
              <a:cs typeface="Times New Roman" panose="02020603050405020304" pitchFamily="18" charset="0"/>
            </a:rPr>
            <a:t>2</a:t>
          </a:r>
          <a:r>
            <a:rPr lang="en-US" altLang="ja-JP" sz="1800" b="1" i="0" baseline="0">
              <a:effectLst/>
              <a:latin typeface="Times New Roman" panose="02020603050405020304" pitchFamily="18" charset="0"/>
              <a:ea typeface="+mn-ea"/>
              <a:cs typeface="Times New Roman" panose="02020603050405020304" pitchFamily="18" charset="0"/>
            </a:rPr>
            <a:t> emissions per capita (by purpose) in FY2020</a:t>
          </a:r>
          <a:endParaRPr lang="ja-JP" altLang="ja-JP" sz="2800">
            <a:effectLst/>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0.00839</cdr:x>
      <cdr:y>0.63251</cdr:y>
    </cdr:from>
    <cdr:to>
      <cdr:x>0.99494</cdr:x>
      <cdr:y>1</cdr:y>
    </cdr:to>
    <cdr:sp macro="" textlink="">
      <cdr:nvSpPr>
        <cdr:cNvPr id="5" name="テキスト ボックス 1">
          <a:extLst xmlns:a="http://schemas.openxmlformats.org/drawingml/2006/main">
            <a:ext uri="{FF2B5EF4-FFF2-40B4-BE49-F238E27FC236}">
              <a16:creationId xmlns:a16="http://schemas.microsoft.com/office/drawing/2014/main" id="{765F4AC7-8BDA-4090-B74E-5A02AFACF6B0}"/>
            </a:ext>
          </a:extLst>
        </cdr:cNvPr>
        <cdr:cNvSpPr txBox="1"/>
      </cdr:nvSpPr>
      <cdr:spPr>
        <a:xfrm xmlns:a="http://schemas.openxmlformats.org/drawingml/2006/main">
          <a:off x="47953" y="5998278"/>
          <a:ext cx="5641628" cy="34850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altLang="ja-JP" sz="1100" b="0" i="0">
              <a:solidFill>
                <a:schemeClr val="tx1"/>
              </a:solidFill>
              <a:effectLst/>
              <a:latin typeface="+mn-lt"/>
              <a:ea typeface="+mn-ea"/>
              <a:cs typeface="+mn-cs"/>
            </a:rPr>
            <a:t>* Household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 emissions in this sheet are the sum of emissions from Residential sector, as well as car, municipal solid waste, and tap water.</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r>
            <a:rPr lang="en-US" altLang="ja-JP" sz="1100" b="0" i="0">
              <a:solidFill>
                <a:schemeClr val="tx1"/>
              </a:solidFill>
              <a:effectLst/>
              <a:latin typeface="+mn-lt"/>
              <a:ea typeface="+mn-ea"/>
              <a:cs typeface="+mn-cs"/>
            </a:rPr>
            <a:t>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emissions from electricity and heat are derived from the electricity and heat purchased from the electricity companies etc. The emissions do not include those from private power generation.   </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 emissions from car are Passenger Vehicle (Household Use) in Transportation sector. </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 emissions from municipal solid waste are an estimation of household related emissions, out of the following sources: </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 Incineration of fossil-fuel derived waste (e.g., plastics) (a part of Waste sector in Non-energy-related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 Energy use at waste disposal and treatment facilities (a part of Miscellaneous Services in Commercial and Others sector). </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CO</a:t>
          </a:r>
          <a:r>
            <a:rPr lang="en-US" altLang="ja-JP" sz="1100" b="0" i="0" baseline="-25000">
              <a:solidFill>
                <a:schemeClr val="tx1"/>
              </a:solidFill>
              <a:effectLst/>
              <a:latin typeface="+mn-lt"/>
              <a:ea typeface="+mn-ea"/>
              <a:cs typeface="+mn-cs"/>
            </a:rPr>
            <a:t>2</a:t>
          </a:r>
          <a:r>
            <a:rPr lang="en-US" altLang="ja-JP" sz="1100" b="0" i="0">
              <a:solidFill>
                <a:schemeClr val="tx1"/>
              </a:solidFill>
              <a:effectLst/>
              <a:latin typeface="+mn-lt"/>
              <a:ea typeface="+mn-ea"/>
              <a:cs typeface="+mn-cs"/>
            </a:rPr>
            <a:t> emissions from water and waste water are an estimation of household related emissions from the water treatment facilities (a part of Electricity, Gas, Heat Supply and Water in Commercial and Others sector). </a:t>
          </a:r>
        </a:p>
        <a:p xmlns:a="http://schemas.openxmlformats.org/drawingml/2006/main">
          <a:pPr rtl="0"/>
          <a:endParaRPr lang="en-US" altLang="ja-JP" sz="1100" b="0" i="0">
            <a:solidFill>
              <a:schemeClr val="tx1"/>
            </a:solidFill>
            <a:effectLst/>
            <a:latin typeface="+mn-lt"/>
            <a:ea typeface="+mn-ea"/>
            <a:cs typeface="+mn-cs"/>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*Power, etc: Includes lighting, refrigerators, vacuum cleaners, and TVs which use electricity, and which are not included in other uses.</a:t>
          </a:r>
          <a:endParaRPr lang="ja-JP" altLang="ja-JP">
            <a:effectLst/>
          </a:endParaRPr>
        </a:p>
        <a:p xmlns:a="http://schemas.openxmlformats.org/drawingml/2006/main">
          <a:pPr rtl="0"/>
          <a:endParaRPr lang="ja-JP" altLang="ja-JP">
            <a:effectLst/>
          </a:endParaRPr>
        </a:p>
        <a:p xmlns:a="http://schemas.openxmlformats.org/drawingml/2006/main">
          <a:r>
            <a:rPr lang="en-US" altLang="ja-JP" sz="1100" b="0" i="0">
              <a:solidFill>
                <a:schemeClr val="tx1"/>
              </a:solidFill>
              <a:effectLst/>
              <a:latin typeface="+mn-lt"/>
              <a:ea typeface="+mn-ea"/>
              <a:cs typeface="+mn-cs"/>
            </a:rPr>
            <a:t>* </a:t>
          </a:r>
          <a:r>
            <a:rPr lang="en-US" altLang="ja-JP" sz="1100">
              <a:solidFill>
                <a:schemeClr val="tx1"/>
              </a:solidFill>
              <a:effectLst/>
              <a:latin typeface="+mn-lt"/>
              <a:ea typeface="+mn-ea"/>
              <a:cs typeface="+mn-cs"/>
            </a:rPr>
            <a:t>This figure is produced by the Greenhouse Gas Inventory Office of Japan (National Institute for Environmental Studies), based on the End-Use Energy Consumption by Source reported by the Energy Data and Modelling Center (The Institute of Energy Economics, Japan).</a:t>
          </a:r>
        </a:p>
      </cdr:txBody>
    </cdr:sp>
  </cdr:relSizeAnchor>
</c:userShapes>
</file>

<file path=xl/drawings/drawing19.xml><?xml version="1.0" encoding="utf-8"?>
<c:userShapes xmlns:c="http://schemas.openxmlformats.org/drawingml/2006/chart">
  <cdr:relSizeAnchor xmlns:cdr="http://schemas.openxmlformats.org/drawingml/2006/chartDrawing">
    <cdr:from>
      <cdr:x>0.86352</cdr:x>
      <cdr:y>0.81513</cdr:y>
    </cdr:from>
    <cdr:to>
      <cdr:x>0.86352</cdr:x>
      <cdr:y>0.94597</cdr:y>
    </cdr:to>
    <cdr:sp macro="" textlink="">
      <cdr:nvSpPr>
        <cdr:cNvPr id="3" name="テキスト ボックス 1">
          <a:extLst xmlns:a="http://schemas.openxmlformats.org/drawingml/2006/main">
            <a:ext uri="{FF2B5EF4-FFF2-40B4-BE49-F238E27FC236}">
              <a16:creationId xmlns:a16="http://schemas.microsoft.com/office/drawing/2014/main" id="{6FF0EA84-1D95-447B-89C9-A98CEFC97364}"/>
            </a:ext>
          </a:extLst>
        </cdr:cNvPr>
        <cdr:cNvSpPr txBox="1"/>
      </cdr:nvSpPr>
      <cdr:spPr>
        <a:xfrm xmlns:a="http://schemas.openxmlformats.org/drawingml/2006/main">
          <a:off x="6233855" y="4410016"/>
          <a:ext cx="0" cy="7078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lnSpc>
              <a:spcPts val="1200"/>
            </a:lnSpc>
          </a:pPr>
          <a:r>
            <a:rPr lang="ja-JP" altLang="en-US" sz="1100"/>
            <a:t>（年度）</a:t>
          </a:r>
        </a:p>
      </cdr:txBody>
    </cdr:sp>
  </cdr:relSizeAnchor>
  <cdr:relSizeAnchor xmlns:cdr="http://schemas.openxmlformats.org/drawingml/2006/chartDrawing">
    <cdr:from>
      <cdr:x>0.47648</cdr:x>
      <cdr:y>0.87967</cdr:y>
    </cdr:from>
    <cdr:to>
      <cdr:x>0.65227</cdr:x>
      <cdr:y>0.93281</cdr:y>
    </cdr:to>
    <cdr:sp macro="" textlink="">
      <cdr:nvSpPr>
        <cdr:cNvPr id="7" name="テキスト ボックス 1">
          <a:extLst xmlns:a="http://schemas.openxmlformats.org/drawingml/2006/main">
            <a:ext uri="{FF2B5EF4-FFF2-40B4-BE49-F238E27FC236}">
              <a16:creationId xmlns:a16="http://schemas.microsoft.com/office/drawing/2014/main" id="{0CEB2EFD-A61D-4425-A265-0C59BEABD0D0}"/>
            </a:ext>
          </a:extLst>
        </cdr:cNvPr>
        <cdr:cNvSpPr txBox="1"/>
      </cdr:nvSpPr>
      <cdr:spPr>
        <a:xfrm xmlns:a="http://schemas.openxmlformats.org/drawingml/2006/main">
          <a:off x="3188279" y="5056832"/>
          <a:ext cx="1176266" cy="30547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100">
              <a:effectLst/>
              <a:latin typeface="Calibri"/>
              <a:ea typeface="+mn-ea"/>
              <a:cs typeface="+mn-cs"/>
            </a:rPr>
            <a:t>(FY)</a:t>
          </a:r>
          <a:endParaRPr lang="ja-JP" altLang="ja-JP" sz="1200">
            <a:effectLst/>
          </a:endParaRPr>
        </a:p>
      </cdr:txBody>
    </cdr:sp>
  </cdr:relSizeAnchor>
  <cdr:relSizeAnchor xmlns:cdr="http://schemas.openxmlformats.org/drawingml/2006/chartDrawing">
    <cdr:from>
      <cdr:x>1.37238E-7</cdr:x>
      <cdr:y>0.20127</cdr:y>
    </cdr:from>
    <cdr:to>
      <cdr:x>0.03593</cdr:x>
      <cdr:y>0.81234</cdr:y>
    </cdr:to>
    <cdr:sp macro="" textlink="">
      <cdr:nvSpPr>
        <cdr:cNvPr id="5" name="テキスト ボックス 1">
          <a:extLst xmlns:a="http://schemas.openxmlformats.org/drawingml/2006/main">
            <a:ext uri="{FF2B5EF4-FFF2-40B4-BE49-F238E27FC236}">
              <a16:creationId xmlns:a16="http://schemas.microsoft.com/office/drawing/2014/main" id="{183BBDFA-BC3B-4720-8448-FD16B4F3E722}"/>
            </a:ext>
          </a:extLst>
        </cdr:cNvPr>
        <cdr:cNvSpPr txBox="1"/>
      </cdr:nvSpPr>
      <cdr:spPr>
        <a:xfrm xmlns:a="http://schemas.openxmlformats.org/drawingml/2006/main" rot="16200000">
          <a:off x="-1521673" y="2610297"/>
          <a:ext cx="3305155" cy="26180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200">
              <a:latin typeface="+mn-lt"/>
              <a:ea typeface="+mn-ea"/>
            </a:rPr>
            <a:t>Household CO</a:t>
          </a:r>
          <a:r>
            <a:rPr lang="en-US" altLang="ja-JP" sz="1200" baseline="-25000">
              <a:latin typeface="+mn-lt"/>
              <a:ea typeface="+mn-ea"/>
            </a:rPr>
            <a:t>2 </a:t>
          </a:r>
          <a:r>
            <a:rPr lang="en-US" altLang="ja-JP" sz="1200">
              <a:latin typeface="+mn-lt"/>
              <a:ea typeface="+mn-ea"/>
            </a:rPr>
            <a:t>emissions   (kg CO</a:t>
          </a:r>
          <a:r>
            <a:rPr lang="en-US" altLang="ja-JP" sz="1200" baseline="-25000">
              <a:latin typeface="+mn-lt"/>
              <a:ea typeface="+mn-ea"/>
            </a:rPr>
            <a:t>2</a:t>
          </a:r>
          <a:r>
            <a:rPr lang="en-US" altLang="ja-JP" sz="1200">
              <a:latin typeface="+mn-lt"/>
              <a:ea typeface="+mn-ea"/>
            </a:rPr>
            <a:t> / capita)</a:t>
          </a:r>
          <a:endParaRPr lang="ja-JP" altLang="en-US" sz="1200">
            <a:latin typeface="+mn-lt"/>
            <a:ea typeface="+mn-ea"/>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0.47856</cdr:x>
      <cdr:y>0.89586</cdr:y>
    </cdr:from>
    <cdr:to>
      <cdr:x>0.63714</cdr:x>
      <cdr:y>0.95125</cdr:y>
    </cdr:to>
    <cdr:sp macro="" textlink="">
      <cdr:nvSpPr>
        <cdr:cNvPr id="3" name="テキスト ボックス 1">
          <a:extLst xmlns:a="http://schemas.openxmlformats.org/drawingml/2006/main">
            <a:ext uri="{FF2B5EF4-FFF2-40B4-BE49-F238E27FC236}">
              <a16:creationId xmlns:a16="http://schemas.microsoft.com/office/drawing/2014/main" id="{B08EBFE3-0AC4-4849-AD3A-D6545CC217B6}"/>
            </a:ext>
          </a:extLst>
        </cdr:cNvPr>
        <cdr:cNvSpPr txBox="1"/>
      </cdr:nvSpPr>
      <cdr:spPr>
        <a:xfrm xmlns:a="http://schemas.openxmlformats.org/drawingml/2006/main">
          <a:off x="3173711" y="4831848"/>
          <a:ext cx="1051668" cy="29874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100">
              <a:effectLst/>
              <a:latin typeface="Calibri"/>
              <a:ea typeface="+mn-ea"/>
              <a:cs typeface="+mn-cs"/>
            </a:rPr>
            <a:t>(FY)</a:t>
          </a:r>
          <a:endParaRPr lang="ja-JP" altLang="ja-JP" sz="1200">
            <a:effectLst/>
          </a:endParaRPr>
        </a:p>
      </cdr:txBody>
    </cdr:sp>
  </cdr:relSizeAnchor>
  <cdr:relSizeAnchor xmlns:cdr="http://schemas.openxmlformats.org/drawingml/2006/chartDrawing">
    <cdr:from>
      <cdr:x>0.0037</cdr:x>
      <cdr:y>0.10665</cdr:y>
    </cdr:from>
    <cdr:to>
      <cdr:x>0.04718</cdr:x>
      <cdr:y>0.85199</cdr:y>
    </cdr:to>
    <cdr:sp macro="" textlink="">
      <cdr:nvSpPr>
        <cdr:cNvPr id="4" name="テキスト ボックス 1">
          <a:extLst xmlns:a="http://schemas.openxmlformats.org/drawingml/2006/main">
            <a:ext uri="{FF2B5EF4-FFF2-40B4-BE49-F238E27FC236}">
              <a16:creationId xmlns:a16="http://schemas.microsoft.com/office/drawing/2014/main" id="{3FF813D4-D3BE-4AF6-9B8C-622B9A0AAE05}"/>
            </a:ext>
          </a:extLst>
        </cdr:cNvPr>
        <cdr:cNvSpPr txBox="1"/>
      </cdr:nvSpPr>
      <cdr:spPr>
        <a:xfrm xmlns:a="http://schemas.openxmlformats.org/drawingml/2006/main" rot="16200000">
          <a:off x="-1874956" y="2490883"/>
          <a:ext cx="4117630" cy="31423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200">
              <a:latin typeface="+mn-lt"/>
              <a:ea typeface="+mn-ea"/>
            </a:rPr>
            <a:t>Household CO</a:t>
          </a:r>
          <a:r>
            <a:rPr lang="en-US" altLang="ja-JP" sz="1200" baseline="-25000">
              <a:latin typeface="+mn-lt"/>
              <a:ea typeface="+mn-ea"/>
            </a:rPr>
            <a:t>2</a:t>
          </a:r>
          <a:r>
            <a:rPr lang="en-US" altLang="ja-JP" sz="1200">
              <a:latin typeface="+mn-lt"/>
              <a:ea typeface="+mn-ea"/>
            </a:rPr>
            <a:t> emissions   (kg CO</a:t>
          </a:r>
          <a:r>
            <a:rPr lang="en-US" altLang="ja-JP" sz="1200" baseline="-25000">
              <a:latin typeface="+mn-lt"/>
              <a:ea typeface="+mn-ea"/>
            </a:rPr>
            <a:t>2</a:t>
          </a:r>
          <a:r>
            <a:rPr lang="en-US" altLang="ja-JP" sz="1200">
              <a:latin typeface="+mn-lt"/>
              <a:ea typeface="+mn-ea"/>
            </a:rPr>
            <a:t> / capita)</a:t>
          </a:r>
          <a:endParaRPr lang="ja-JP" altLang="en-US" sz="1200">
            <a:latin typeface="+mn-lt"/>
            <a:ea typeface="+mn-ea"/>
          </a:endParaRPr>
        </a:p>
      </cdr:txBody>
    </cdr:sp>
  </cdr:relSizeAnchor>
  <cdr:relSizeAnchor xmlns:cdr="http://schemas.openxmlformats.org/drawingml/2006/chartDrawing">
    <cdr:from>
      <cdr:x>0.03327</cdr:x>
      <cdr:y>0.93029</cdr:y>
    </cdr:from>
    <cdr:to>
      <cdr:x>1</cdr:x>
      <cdr:y>1</cdr:y>
    </cdr:to>
    <cdr:sp macro="" textlink="">
      <cdr:nvSpPr>
        <cdr:cNvPr id="6" name="テキスト ボックス 1">
          <a:extLst xmlns:a="http://schemas.openxmlformats.org/drawingml/2006/main">
            <a:ext uri="{FF2B5EF4-FFF2-40B4-BE49-F238E27FC236}">
              <a16:creationId xmlns:a16="http://schemas.microsoft.com/office/drawing/2014/main" id="{FFBDF69A-CAFC-4828-97BA-3FCAE8110AD1}"/>
            </a:ext>
          </a:extLst>
        </cdr:cNvPr>
        <cdr:cNvSpPr txBox="1"/>
      </cdr:nvSpPr>
      <cdr:spPr>
        <a:xfrm xmlns:a="http://schemas.openxmlformats.org/drawingml/2006/main">
          <a:off x="219870" y="5041899"/>
          <a:ext cx="6388101" cy="3778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*Power, etc: Includes lighting, refrigerators, vacuum cleaners, and TVs which use electricity, and which are not included in other uses.</a:t>
          </a:r>
        </a:p>
        <a:p xmlns:a="http://schemas.openxmlformats.org/drawingml/2006/main">
          <a:endParaRPr lang="ja-JP" altLang="ja-JP">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r-kyoutu\&#20849;&#36890;\Documents%20and%20Settings\AIZAWA\My%20Documents\Inventory\JNGI_2005\JNGI2005_CRF_050524\CRF-2003-v01-JPN-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7/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7/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39;&#26009;/L5-7gas_2022_gioweb_ver1.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1990)"/>
      <sheetName val="Table8(a)s2(1990)"/>
      <sheetName val="Table8(a)s1(1991)"/>
      <sheetName val="Table8(a)s2(1991)"/>
      <sheetName val="Table8(a)s1(1992)"/>
      <sheetName val="Table8(a)s2(1992)"/>
      <sheetName val="Table8(a)s1(1993)"/>
      <sheetName val="Table8(a)s2(1993)"/>
      <sheetName val="Table8(a)s1(1994)"/>
      <sheetName val="Table8(a)s2(1994)"/>
      <sheetName val="Table8(a)s1(1995)"/>
      <sheetName val="Table8(a)s2(1995)"/>
      <sheetName val="Table8(a)s1(1996)"/>
      <sheetName val="Table8(a)s2(1996)"/>
      <sheetName val="Table8(a)s1(1997)"/>
      <sheetName val="Table8(a)s2(1997)"/>
      <sheetName val="Table8(a)s1(1998)"/>
      <sheetName val="Table8(a)s2(1998)"/>
      <sheetName val="Table8(a)s1(1999)"/>
      <sheetName val="Table8(a)s2(1999)"/>
      <sheetName val="Table8(a)s1(2000)"/>
      <sheetName val="Table8(a)s2(2000)"/>
      <sheetName val="Table8(a)s1(2001)"/>
      <sheetName val="Table8(a)s2(2001)"/>
      <sheetName val="Table8(a)s1(2002)"/>
      <sheetName val="Table8(a)s2(200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Contents"/>
      <sheetName val="Notes"/>
      <sheetName val="1.Total"/>
      <sheetName val="2.CO2-Sector"/>
      <sheetName val="3.Allocated_CO2-Sector"/>
      <sheetName val="4.CO2-Share"/>
      <sheetName val="5.CO2-fuel"/>
      <sheetName val="6.CH4"/>
      <sheetName val="7.N2O"/>
      <sheetName val="8.F-gas"/>
      <sheetName val="9.GHG-capita"/>
      <sheetName val="10.GHG-GDP"/>
      <sheetName val="11.Household (per household)"/>
      <sheetName val="12.Household (per capita)"/>
      <sheetName val="13.KP-LULUCF"/>
      <sheetName val="14.【Annex】GHG-bunker"/>
      <sheetName val="15.【Annex】CRF-CO2"/>
      <sheetName val="リンク切公表時非表示（グラフの添え物）"/>
    </sheetNames>
    <sheetDataSet>
      <sheetData sheetId="0">
        <row r="2">
          <cell r="C2" t="str">
            <v>＜確報値＞</v>
          </cell>
          <cell r="E2" t="str">
            <v>&lt;Final Figures&gt;</v>
          </cell>
        </row>
      </sheetData>
      <sheetData sheetId="1"/>
      <sheetData sheetId="2"/>
      <sheetData sheetId="3"/>
      <sheetData sheetId="4"/>
      <sheetData sheetId="5"/>
      <sheetData sheetId="6"/>
      <sheetData sheetId="7"/>
      <sheetData sheetId="8"/>
      <sheetData sheetId="9"/>
      <sheetData sheetId="10"/>
      <sheetData sheetId="11"/>
      <sheetData sheetId="12">
        <row r="11">
          <cell r="AA11">
            <v>1990</v>
          </cell>
        </row>
      </sheetData>
      <sheetData sheetId="13">
        <row r="10">
          <cell r="AA10">
            <v>1990</v>
          </cell>
        </row>
      </sheetData>
      <sheetData sheetId="14"/>
      <sheetData sheetId="15"/>
      <sheetData sheetId="16"/>
      <sheetData sheetId="17">
        <row r="71">
          <cell r="CA71" t="str">
            <v>世帯当たりCO2排出量</v>
          </cell>
        </row>
        <row r="72">
          <cell r="CA72">
            <v>3900</v>
          </cell>
        </row>
        <row r="73">
          <cell r="CA73">
            <v>2020</v>
          </cell>
        </row>
        <row r="75">
          <cell r="CA75" t="str">
            <v>Household CO2 emissions</v>
          </cell>
        </row>
        <row r="76">
          <cell r="CA76">
            <v>3900</v>
          </cell>
        </row>
        <row r="77">
          <cell r="CA77">
            <v>2020</v>
          </cell>
        </row>
        <row r="80">
          <cell r="CA80" t="str">
            <v>一人当たりCO2排出量</v>
          </cell>
        </row>
        <row r="81">
          <cell r="CA81">
            <v>1840</v>
          </cell>
        </row>
        <row r="82">
          <cell r="CA82">
            <v>2020</v>
          </cell>
        </row>
        <row r="84">
          <cell r="CA84" t="str">
            <v>per capita</v>
          </cell>
        </row>
        <row r="85">
          <cell r="CA85">
            <v>1840</v>
          </cell>
        </row>
        <row r="86">
          <cell r="CA86">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4B6C-617B-4CBD-80B9-893364FD8C42}">
  <sheetPr>
    <pageSetUpPr fitToPage="1"/>
  </sheetPr>
  <dimension ref="B1:AN28"/>
  <sheetViews>
    <sheetView showGridLines="0" showRowColHeaders="0" tabSelected="1" showRuler="0" zoomScale="112" zoomScaleNormal="112" workbookViewId="0">
      <pane xSplit="4" ySplit="5" topLeftCell="E6" activePane="bottomRight" state="frozen"/>
      <selection pane="topRight" activeCell="E1" sqref="E1"/>
      <selection pane="bottomLeft" activeCell="A6" sqref="A6"/>
      <selection pane="bottomRight" activeCell="H35" sqref="H35"/>
    </sheetView>
  </sheetViews>
  <sheetFormatPr defaultRowHeight="13.5"/>
  <cols>
    <col min="1" max="1" width="5.375" style="28" customWidth="1"/>
    <col min="2" max="2" width="20.375" style="28" customWidth="1"/>
    <col min="3" max="3" width="6.5" style="28" bestFit="1" customWidth="1"/>
    <col min="4" max="4" width="5.5" style="28" bestFit="1" customWidth="1"/>
    <col min="5" max="5" width="7.5" style="28" bestFit="1" customWidth="1"/>
    <col min="6" max="6" width="5.5" style="28" bestFit="1" customWidth="1"/>
    <col min="7" max="8" width="7.5" style="28" bestFit="1" customWidth="1"/>
    <col min="9" max="9" width="5.5" style="28" bestFit="1" customWidth="1"/>
    <col min="10" max="11" width="7.5" style="28" bestFit="1" customWidth="1"/>
    <col min="12" max="12" width="5.5" style="28" bestFit="1" customWidth="1"/>
    <col min="13" max="14" width="7.5" style="28" bestFit="1" customWidth="1"/>
    <col min="15" max="15" width="5.5" style="28" bestFit="1" customWidth="1"/>
    <col min="16" max="17" width="7.5" style="28" bestFit="1" customWidth="1"/>
    <col min="18" max="18" width="5.5" style="28" bestFit="1" customWidth="1"/>
    <col min="19" max="20" width="7.5" style="28" bestFit="1" customWidth="1"/>
    <col min="21" max="21" width="5.5" style="28" bestFit="1" customWidth="1"/>
    <col min="22" max="23" width="7.5" style="28" bestFit="1" customWidth="1"/>
    <col min="24" max="24" width="5.5" style="28" bestFit="1" customWidth="1"/>
    <col min="25" max="26" width="7.5" style="28" bestFit="1" customWidth="1"/>
    <col min="27" max="27" width="5.5" style="28" bestFit="1" customWidth="1"/>
    <col min="28" max="29" width="7.5" style="28" bestFit="1" customWidth="1"/>
    <col min="30" max="30" width="5.5" style="28" bestFit="1" customWidth="1"/>
    <col min="31" max="32" width="7.5" style="28" bestFit="1" customWidth="1"/>
    <col min="33" max="33" width="5.5" style="28" bestFit="1" customWidth="1"/>
    <col min="34" max="35" width="7.5" style="28" bestFit="1" customWidth="1"/>
    <col min="36" max="36" width="5.5" style="28" bestFit="1" customWidth="1"/>
    <col min="37" max="38" width="7.5" style="28" bestFit="1" customWidth="1"/>
    <col min="39" max="39" width="5.5" style="28" bestFit="1" customWidth="1"/>
    <col min="40" max="40" width="7.5" style="28" bestFit="1" customWidth="1"/>
    <col min="41" max="255" width="9" style="28"/>
    <col min="256" max="256" width="13.375" style="28" customWidth="1"/>
    <col min="257" max="257" width="9.5" style="28" customWidth="1"/>
    <col min="258" max="266" width="7.125" style="28" customWidth="1"/>
    <col min="267" max="267" width="10.375" style="28" customWidth="1"/>
    <col min="268" max="268" width="13.375" style="28" customWidth="1"/>
    <col min="269" max="269" width="9.5" style="28" customWidth="1"/>
    <col min="270" max="278" width="7.125" style="28" customWidth="1"/>
    <col min="279" max="511" width="9" style="28"/>
    <col min="512" max="512" width="13.375" style="28" customWidth="1"/>
    <col min="513" max="513" width="9.5" style="28" customWidth="1"/>
    <col min="514" max="522" width="7.125" style="28" customWidth="1"/>
    <col min="523" max="523" width="10.375" style="28" customWidth="1"/>
    <col min="524" max="524" width="13.375" style="28" customWidth="1"/>
    <col min="525" max="525" width="9.5" style="28" customWidth="1"/>
    <col min="526" max="534" width="7.125" style="28" customWidth="1"/>
    <col min="535" max="767" width="9" style="28"/>
    <col min="768" max="768" width="13.375" style="28" customWidth="1"/>
    <col min="769" max="769" width="9.5" style="28" customWidth="1"/>
    <col min="770" max="778" width="7.125" style="28" customWidth="1"/>
    <col min="779" max="779" width="10.375" style="28" customWidth="1"/>
    <col min="780" max="780" width="13.375" style="28" customWidth="1"/>
    <col min="781" max="781" width="9.5" style="28" customWidth="1"/>
    <col min="782" max="790" width="7.125" style="28" customWidth="1"/>
    <col min="791" max="1023" width="9" style="28"/>
    <col min="1024" max="1024" width="13.375" style="28" customWidth="1"/>
    <col min="1025" max="1025" width="9.5" style="28" customWidth="1"/>
    <col min="1026" max="1034" width="7.125" style="28" customWidth="1"/>
    <col min="1035" max="1035" width="10.375" style="28" customWidth="1"/>
    <col min="1036" max="1036" width="13.375" style="28" customWidth="1"/>
    <col min="1037" max="1037" width="9.5" style="28" customWidth="1"/>
    <col min="1038" max="1046" width="7.125" style="28" customWidth="1"/>
    <col min="1047" max="1279" width="9" style="28"/>
    <col min="1280" max="1280" width="13.375" style="28" customWidth="1"/>
    <col min="1281" max="1281" width="9.5" style="28" customWidth="1"/>
    <col min="1282" max="1290" width="7.125" style="28" customWidth="1"/>
    <col min="1291" max="1291" width="10.375" style="28" customWidth="1"/>
    <col min="1292" max="1292" width="13.375" style="28" customWidth="1"/>
    <col min="1293" max="1293" width="9.5" style="28" customWidth="1"/>
    <col min="1294" max="1302" width="7.125" style="28" customWidth="1"/>
    <col min="1303" max="1535" width="9" style="28"/>
    <col min="1536" max="1536" width="13.375" style="28" customWidth="1"/>
    <col min="1537" max="1537" width="9.5" style="28" customWidth="1"/>
    <col min="1538" max="1546" width="7.125" style="28" customWidth="1"/>
    <col min="1547" max="1547" width="10.375" style="28" customWidth="1"/>
    <col min="1548" max="1548" width="13.375" style="28" customWidth="1"/>
    <col min="1549" max="1549" width="9.5" style="28" customWidth="1"/>
    <col min="1550" max="1558" width="7.125" style="28" customWidth="1"/>
    <col min="1559" max="1791" width="9" style="28"/>
    <col min="1792" max="1792" width="13.375" style="28" customWidth="1"/>
    <col min="1793" max="1793" width="9.5" style="28" customWidth="1"/>
    <col min="1794" max="1802" width="7.125" style="28" customWidth="1"/>
    <col min="1803" max="1803" width="10.375" style="28" customWidth="1"/>
    <col min="1804" max="1804" width="13.375" style="28" customWidth="1"/>
    <col min="1805" max="1805" width="9.5" style="28" customWidth="1"/>
    <col min="1806" max="1814" width="7.125" style="28" customWidth="1"/>
    <col min="1815" max="2047" width="9" style="28"/>
    <col min="2048" max="2048" width="13.375" style="28" customWidth="1"/>
    <col min="2049" max="2049" width="9.5" style="28" customWidth="1"/>
    <col min="2050" max="2058" width="7.125" style="28" customWidth="1"/>
    <col min="2059" max="2059" width="10.375" style="28" customWidth="1"/>
    <col min="2060" max="2060" width="13.375" style="28" customWidth="1"/>
    <col min="2061" max="2061" width="9.5" style="28" customWidth="1"/>
    <col min="2062" max="2070" width="7.125" style="28" customWidth="1"/>
    <col min="2071" max="2303" width="9" style="28"/>
    <col min="2304" max="2304" width="13.375" style="28" customWidth="1"/>
    <col min="2305" max="2305" width="9.5" style="28" customWidth="1"/>
    <col min="2306" max="2314" width="7.125" style="28" customWidth="1"/>
    <col min="2315" max="2315" width="10.375" style="28" customWidth="1"/>
    <col min="2316" max="2316" width="13.375" style="28" customWidth="1"/>
    <col min="2317" max="2317" width="9.5" style="28" customWidth="1"/>
    <col min="2318" max="2326" width="7.125" style="28" customWidth="1"/>
    <col min="2327" max="2559" width="9" style="28"/>
    <col min="2560" max="2560" width="13.375" style="28" customWidth="1"/>
    <col min="2561" max="2561" width="9.5" style="28" customWidth="1"/>
    <col min="2562" max="2570" width="7.125" style="28" customWidth="1"/>
    <col min="2571" max="2571" width="10.375" style="28" customWidth="1"/>
    <col min="2572" max="2572" width="13.375" style="28" customWidth="1"/>
    <col min="2573" max="2573" width="9.5" style="28" customWidth="1"/>
    <col min="2574" max="2582" width="7.125" style="28" customWidth="1"/>
    <col min="2583" max="2815" width="9" style="28"/>
    <col min="2816" max="2816" width="13.375" style="28" customWidth="1"/>
    <col min="2817" max="2817" width="9.5" style="28" customWidth="1"/>
    <col min="2818" max="2826" width="7.125" style="28" customWidth="1"/>
    <col min="2827" max="2827" width="10.375" style="28" customWidth="1"/>
    <col min="2828" max="2828" width="13.375" style="28" customWidth="1"/>
    <col min="2829" max="2829" width="9.5" style="28" customWidth="1"/>
    <col min="2830" max="2838" width="7.125" style="28" customWidth="1"/>
    <col min="2839" max="3071" width="9" style="28"/>
    <col min="3072" max="3072" width="13.375" style="28" customWidth="1"/>
    <col min="3073" max="3073" width="9.5" style="28" customWidth="1"/>
    <col min="3074" max="3082" width="7.125" style="28" customWidth="1"/>
    <col min="3083" max="3083" width="10.375" style="28" customWidth="1"/>
    <col min="3084" max="3084" width="13.375" style="28" customWidth="1"/>
    <col min="3085" max="3085" width="9.5" style="28" customWidth="1"/>
    <col min="3086" max="3094" width="7.125" style="28" customWidth="1"/>
    <col min="3095" max="3327" width="9" style="28"/>
    <col min="3328" max="3328" width="13.375" style="28" customWidth="1"/>
    <col min="3329" max="3329" width="9.5" style="28" customWidth="1"/>
    <col min="3330" max="3338" width="7.125" style="28" customWidth="1"/>
    <col min="3339" max="3339" width="10.375" style="28" customWidth="1"/>
    <col min="3340" max="3340" width="13.375" style="28" customWidth="1"/>
    <col min="3341" max="3341" width="9.5" style="28" customWidth="1"/>
    <col min="3342" max="3350" width="7.125" style="28" customWidth="1"/>
    <col min="3351" max="3583" width="9" style="28"/>
    <col min="3584" max="3584" width="13.375" style="28" customWidth="1"/>
    <col min="3585" max="3585" width="9.5" style="28" customWidth="1"/>
    <col min="3586" max="3594" width="7.125" style="28" customWidth="1"/>
    <col min="3595" max="3595" width="10.375" style="28" customWidth="1"/>
    <col min="3596" max="3596" width="13.375" style="28" customWidth="1"/>
    <col min="3597" max="3597" width="9.5" style="28" customWidth="1"/>
    <col min="3598" max="3606" width="7.125" style="28" customWidth="1"/>
    <col min="3607" max="3839" width="9" style="28"/>
    <col min="3840" max="3840" width="13.375" style="28" customWidth="1"/>
    <col min="3841" max="3841" width="9.5" style="28" customWidth="1"/>
    <col min="3842" max="3850" width="7.125" style="28" customWidth="1"/>
    <col min="3851" max="3851" width="10.375" style="28" customWidth="1"/>
    <col min="3852" max="3852" width="13.375" style="28" customWidth="1"/>
    <col min="3853" max="3853" width="9.5" style="28" customWidth="1"/>
    <col min="3854" max="3862" width="7.125" style="28" customWidth="1"/>
    <col min="3863" max="4095" width="9" style="28"/>
    <col min="4096" max="4096" width="13.375" style="28" customWidth="1"/>
    <col min="4097" max="4097" width="9.5" style="28" customWidth="1"/>
    <col min="4098" max="4106" width="7.125" style="28" customWidth="1"/>
    <col min="4107" max="4107" width="10.375" style="28" customWidth="1"/>
    <col min="4108" max="4108" width="13.375" style="28" customWidth="1"/>
    <col min="4109" max="4109" width="9.5" style="28" customWidth="1"/>
    <col min="4110" max="4118" width="7.125" style="28" customWidth="1"/>
    <col min="4119" max="4351" width="9" style="28"/>
    <col min="4352" max="4352" width="13.375" style="28" customWidth="1"/>
    <col min="4353" max="4353" width="9.5" style="28" customWidth="1"/>
    <col min="4354" max="4362" width="7.125" style="28" customWidth="1"/>
    <col min="4363" max="4363" width="10.375" style="28" customWidth="1"/>
    <col min="4364" max="4364" width="13.375" style="28" customWidth="1"/>
    <col min="4365" max="4365" width="9.5" style="28" customWidth="1"/>
    <col min="4366" max="4374" width="7.125" style="28" customWidth="1"/>
    <col min="4375" max="4607" width="9" style="28"/>
    <col min="4608" max="4608" width="13.375" style="28" customWidth="1"/>
    <col min="4609" max="4609" width="9.5" style="28" customWidth="1"/>
    <col min="4610" max="4618" width="7.125" style="28" customWidth="1"/>
    <col min="4619" max="4619" width="10.375" style="28" customWidth="1"/>
    <col min="4620" max="4620" width="13.375" style="28" customWidth="1"/>
    <col min="4621" max="4621" width="9.5" style="28" customWidth="1"/>
    <col min="4622" max="4630" width="7.125" style="28" customWidth="1"/>
    <col min="4631" max="4863" width="9" style="28"/>
    <col min="4864" max="4864" width="13.375" style="28" customWidth="1"/>
    <col min="4865" max="4865" width="9.5" style="28" customWidth="1"/>
    <col min="4866" max="4874" width="7.125" style="28" customWidth="1"/>
    <col min="4875" max="4875" width="10.375" style="28" customWidth="1"/>
    <col min="4876" max="4876" width="13.375" style="28" customWidth="1"/>
    <col min="4877" max="4877" width="9.5" style="28" customWidth="1"/>
    <col min="4878" max="4886" width="7.125" style="28" customWidth="1"/>
    <col min="4887" max="5119" width="9" style="28"/>
    <col min="5120" max="5120" width="13.375" style="28" customWidth="1"/>
    <col min="5121" max="5121" width="9.5" style="28" customWidth="1"/>
    <col min="5122" max="5130" width="7.125" style="28" customWidth="1"/>
    <col min="5131" max="5131" width="10.375" style="28" customWidth="1"/>
    <col min="5132" max="5132" width="13.375" style="28" customWidth="1"/>
    <col min="5133" max="5133" width="9.5" style="28" customWidth="1"/>
    <col min="5134" max="5142" width="7.125" style="28" customWidth="1"/>
    <col min="5143" max="5375" width="9" style="28"/>
    <col min="5376" max="5376" width="13.375" style="28" customWidth="1"/>
    <col min="5377" max="5377" width="9.5" style="28" customWidth="1"/>
    <col min="5378" max="5386" width="7.125" style="28" customWidth="1"/>
    <col min="5387" max="5387" width="10.375" style="28" customWidth="1"/>
    <col min="5388" max="5388" width="13.375" style="28" customWidth="1"/>
    <col min="5389" max="5389" width="9.5" style="28" customWidth="1"/>
    <col min="5390" max="5398" width="7.125" style="28" customWidth="1"/>
    <col min="5399" max="5631" width="9" style="28"/>
    <col min="5632" max="5632" width="13.375" style="28" customWidth="1"/>
    <col min="5633" max="5633" width="9.5" style="28" customWidth="1"/>
    <col min="5634" max="5642" width="7.125" style="28" customWidth="1"/>
    <col min="5643" max="5643" width="10.375" style="28" customWidth="1"/>
    <col min="5644" max="5644" width="13.375" style="28" customWidth="1"/>
    <col min="5645" max="5645" width="9.5" style="28" customWidth="1"/>
    <col min="5646" max="5654" width="7.125" style="28" customWidth="1"/>
    <col min="5655" max="5887" width="9" style="28"/>
    <col min="5888" max="5888" width="13.375" style="28" customWidth="1"/>
    <col min="5889" max="5889" width="9.5" style="28" customWidth="1"/>
    <col min="5890" max="5898" width="7.125" style="28" customWidth="1"/>
    <col min="5899" max="5899" width="10.375" style="28" customWidth="1"/>
    <col min="5900" max="5900" width="13.375" style="28" customWidth="1"/>
    <col min="5901" max="5901" width="9.5" style="28" customWidth="1"/>
    <col min="5902" max="5910" width="7.125" style="28" customWidth="1"/>
    <col min="5911" max="6143" width="9" style="28"/>
    <col min="6144" max="6144" width="13.375" style="28" customWidth="1"/>
    <col min="6145" max="6145" width="9.5" style="28" customWidth="1"/>
    <col min="6146" max="6154" width="7.125" style="28" customWidth="1"/>
    <col min="6155" max="6155" width="10.375" style="28" customWidth="1"/>
    <col min="6156" max="6156" width="13.375" style="28" customWidth="1"/>
    <col min="6157" max="6157" width="9.5" style="28" customWidth="1"/>
    <col min="6158" max="6166" width="7.125" style="28" customWidth="1"/>
    <col min="6167" max="6399" width="9" style="28"/>
    <col min="6400" max="6400" width="13.375" style="28" customWidth="1"/>
    <col min="6401" max="6401" width="9.5" style="28" customWidth="1"/>
    <col min="6402" max="6410" width="7.125" style="28" customWidth="1"/>
    <col min="6411" max="6411" width="10.375" style="28" customWidth="1"/>
    <col min="6412" max="6412" width="13.375" style="28" customWidth="1"/>
    <col min="6413" max="6413" width="9.5" style="28" customWidth="1"/>
    <col min="6414" max="6422" width="7.125" style="28" customWidth="1"/>
    <col min="6423" max="6655" width="9" style="28"/>
    <col min="6656" max="6656" width="13.375" style="28" customWidth="1"/>
    <col min="6657" max="6657" width="9.5" style="28" customWidth="1"/>
    <col min="6658" max="6666" width="7.125" style="28" customWidth="1"/>
    <col min="6667" max="6667" width="10.375" style="28" customWidth="1"/>
    <col min="6668" max="6668" width="13.375" style="28" customWidth="1"/>
    <col min="6669" max="6669" width="9.5" style="28" customWidth="1"/>
    <col min="6670" max="6678" width="7.125" style="28" customWidth="1"/>
    <col min="6679" max="6911" width="9" style="28"/>
    <col min="6912" max="6912" width="13.375" style="28" customWidth="1"/>
    <col min="6913" max="6913" width="9.5" style="28" customWidth="1"/>
    <col min="6914" max="6922" width="7.125" style="28" customWidth="1"/>
    <col min="6923" max="6923" width="10.375" style="28" customWidth="1"/>
    <col min="6924" max="6924" width="13.375" style="28" customWidth="1"/>
    <col min="6925" max="6925" width="9.5" style="28" customWidth="1"/>
    <col min="6926" max="6934" width="7.125" style="28" customWidth="1"/>
    <col min="6935" max="7167" width="9" style="28"/>
    <col min="7168" max="7168" width="13.375" style="28" customWidth="1"/>
    <col min="7169" max="7169" width="9.5" style="28" customWidth="1"/>
    <col min="7170" max="7178" width="7.125" style="28" customWidth="1"/>
    <col min="7179" max="7179" width="10.375" style="28" customWidth="1"/>
    <col min="7180" max="7180" width="13.375" style="28" customWidth="1"/>
    <col min="7181" max="7181" width="9.5" style="28" customWidth="1"/>
    <col min="7182" max="7190" width="7.125" style="28" customWidth="1"/>
    <col min="7191" max="7423" width="9" style="28"/>
    <col min="7424" max="7424" width="13.375" style="28" customWidth="1"/>
    <col min="7425" max="7425" width="9.5" style="28" customWidth="1"/>
    <col min="7426" max="7434" width="7.125" style="28" customWidth="1"/>
    <col min="7435" max="7435" width="10.375" style="28" customWidth="1"/>
    <col min="7436" max="7436" width="13.375" style="28" customWidth="1"/>
    <col min="7437" max="7437" width="9.5" style="28" customWidth="1"/>
    <col min="7438" max="7446" width="7.125" style="28" customWidth="1"/>
    <col min="7447" max="7679" width="9" style="28"/>
    <col min="7680" max="7680" width="13.375" style="28" customWidth="1"/>
    <col min="7681" max="7681" width="9.5" style="28" customWidth="1"/>
    <col min="7682" max="7690" width="7.125" style="28" customWidth="1"/>
    <col min="7691" max="7691" width="10.375" style="28" customWidth="1"/>
    <col min="7692" max="7692" width="13.375" style="28" customWidth="1"/>
    <col min="7693" max="7693" width="9.5" style="28" customWidth="1"/>
    <col min="7694" max="7702" width="7.125" style="28" customWidth="1"/>
    <col min="7703" max="7935" width="9" style="28"/>
    <col min="7936" max="7936" width="13.375" style="28" customWidth="1"/>
    <col min="7937" max="7937" width="9.5" style="28" customWidth="1"/>
    <col min="7938" max="7946" width="7.125" style="28" customWidth="1"/>
    <col min="7947" max="7947" width="10.375" style="28" customWidth="1"/>
    <col min="7948" max="7948" width="13.375" style="28" customWidth="1"/>
    <col min="7949" max="7949" width="9.5" style="28" customWidth="1"/>
    <col min="7950" max="7958" width="7.125" style="28" customWidth="1"/>
    <col min="7959" max="8191" width="9" style="28"/>
    <col min="8192" max="8192" width="13.375" style="28" customWidth="1"/>
    <col min="8193" max="8193" width="9.5" style="28" customWidth="1"/>
    <col min="8194" max="8202" width="7.125" style="28" customWidth="1"/>
    <col min="8203" max="8203" width="10.375" style="28" customWidth="1"/>
    <col min="8204" max="8204" width="13.375" style="28" customWidth="1"/>
    <col min="8205" max="8205" width="9.5" style="28" customWidth="1"/>
    <col min="8206" max="8214" width="7.125" style="28" customWidth="1"/>
    <col min="8215" max="8447" width="9" style="28"/>
    <col min="8448" max="8448" width="13.375" style="28" customWidth="1"/>
    <col min="8449" max="8449" width="9.5" style="28" customWidth="1"/>
    <col min="8450" max="8458" width="7.125" style="28" customWidth="1"/>
    <col min="8459" max="8459" width="10.375" style="28" customWidth="1"/>
    <col min="8460" max="8460" width="13.375" style="28" customWidth="1"/>
    <col min="8461" max="8461" width="9.5" style="28" customWidth="1"/>
    <col min="8462" max="8470" width="7.125" style="28" customWidth="1"/>
    <col min="8471" max="8703" width="9" style="28"/>
    <col min="8704" max="8704" width="13.375" style="28" customWidth="1"/>
    <col min="8705" max="8705" width="9.5" style="28" customWidth="1"/>
    <col min="8706" max="8714" width="7.125" style="28" customWidth="1"/>
    <col min="8715" max="8715" width="10.375" style="28" customWidth="1"/>
    <col min="8716" max="8716" width="13.375" style="28" customWidth="1"/>
    <col min="8717" max="8717" width="9.5" style="28" customWidth="1"/>
    <col min="8718" max="8726" width="7.125" style="28" customWidth="1"/>
    <col min="8727" max="8959" width="9" style="28"/>
    <col min="8960" max="8960" width="13.375" style="28" customWidth="1"/>
    <col min="8961" max="8961" width="9.5" style="28" customWidth="1"/>
    <col min="8962" max="8970" width="7.125" style="28" customWidth="1"/>
    <col min="8971" max="8971" width="10.375" style="28" customWidth="1"/>
    <col min="8972" max="8972" width="13.375" style="28" customWidth="1"/>
    <col min="8973" max="8973" width="9.5" style="28" customWidth="1"/>
    <col min="8974" max="8982" width="7.125" style="28" customWidth="1"/>
    <col min="8983" max="9215" width="9" style="28"/>
    <col min="9216" max="9216" width="13.375" style="28" customWidth="1"/>
    <col min="9217" max="9217" width="9.5" style="28" customWidth="1"/>
    <col min="9218" max="9226" width="7.125" style="28" customWidth="1"/>
    <col min="9227" max="9227" width="10.375" style="28" customWidth="1"/>
    <col min="9228" max="9228" width="13.375" style="28" customWidth="1"/>
    <col min="9229" max="9229" width="9.5" style="28" customWidth="1"/>
    <col min="9230" max="9238" width="7.125" style="28" customWidth="1"/>
    <col min="9239" max="9471" width="9" style="28"/>
    <col min="9472" max="9472" width="13.375" style="28" customWidth="1"/>
    <col min="9473" max="9473" width="9.5" style="28" customWidth="1"/>
    <col min="9474" max="9482" width="7.125" style="28" customWidth="1"/>
    <col min="9483" max="9483" width="10.375" style="28" customWidth="1"/>
    <col min="9484" max="9484" width="13.375" style="28" customWidth="1"/>
    <col min="9485" max="9485" width="9.5" style="28" customWidth="1"/>
    <col min="9486" max="9494" width="7.125" style="28" customWidth="1"/>
    <col min="9495" max="9727" width="9" style="28"/>
    <col min="9728" max="9728" width="13.375" style="28" customWidth="1"/>
    <col min="9729" max="9729" width="9.5" style="28" customWidth="1"/>
    <col min="9730" max="9738" width="7.125" style="28" customWidth="1"/>
    <col min="9739" max="9739" width="10.375" style="28" customWidth="1"/>
    <col min="9740" max="9740" width="13.375" style="28" customWidth="1"/>
    <col min="9741" max="9741" width="9.5" style="28" customWidth="1"/>
    <col min="9742" max="9750" width="7.125" style="28" customWidth="1"/>
    <col min="9751" max="9983" width="9" style="28"/>
    <col min="9984" max="9984" width="13.375" style="28" customWidth="1"/>
    <col min="9985" max="9985" width="9.5" style="28" customWidth="1"/>
    <col min="9986" max="9994" width="7.125" style="28" customWidth="1"/>
    <col min="9995" max="9995" width="10.375" style="28" customWidth="1"/>
    <col min="9996" max="9996" width="13.375" style="28" customWidth="1"/>
    <col min="9997" max="9997" width="9.5" style="28" customWidth="1"/>
    <col min="9998" max="10006" width="7.125" style="28" customWidth="1"/>
    <col min="10007" max="10239" width="9" style="28"/>
    <col min="10240" max="10240" width="13.375" style="28" customWidth="1"/>
    <col min="10241" max="10241" width="9.5" style="28" customWidth="1"/>
    <col min="10242" max="10250" width="7.125" style="28" customWidth="1"/>
    <col min="10251" max="10251" width="10.375" style="28" customWidth="1"/>
    <col min="10252" max="10252" width="13.375" style="28" customWidth="1"/>
    <col min="10253" max="10253" width="9.5" style="28" customWidth="1"/>
    <col min="10254" max="10262" width="7.125" style="28" customWidth="1"/>
    <col min="10263" max="10495" width="9" style="28"/>
    <col min="10496" max="10496" width="13.375" style="28" customWidth="1"/>
    <col min="10497" max="10497" width="9.5" style="28" customWidth="1"/>
    <col min="10498" max="10506" width="7.125" style="28" customWidth="1"/>
    <col min="10507" max="10507" width="10.375" style="28" customWidth="1"/>
    <col min="10508" max="10508" width="13.375" style="28" customWidth="1"/>
    <col min="10509" max="10509" width="9.5" style="28" customWidth="1"/>
    <col min="10510" max="10518" width="7.125" style="28" customWidth="1"/>
    <col min="10519" max="10751" width="9" style="28"/>
    <col min="10752" max="10752" width="13.375" style="28" customWidth="1"/>
    <col min="10753" max="10753" width="9.5" style="28" customWidth="1"/>
    <col min="10754" max="10762" width="7.125" style="28" customWidth="1"/>
    <col min="10763" max="10763" width="10.375" style="28" customWidth="1"/>
    <col min="10764" max="10764" width="13.375" style="28" customWidth="1"/>
    <col min="10765" max="10765" width="9.5" style="28" customWidth="1"/>
    <col min="10766" max="10774" width="7.125" style="28" customWidth="1"/>
    <col min="10775" max="11007" width="9" style="28"/>
    <col min="11008" max="11008" width="13.375" style="28" customWidth="1"/>
    <col min="11009" max="11009" width="9.5" style="28" customWidth="1"/>
    <col min="11010" max="11018" width="7.125" style="28" customWidth="1"/>
    <col min="11019" max="11019" width="10.375" style="28" customWidth="1"/>
    <col min="11020" max="11020" width="13.375" style="28" customWidth="1"/>
    <col min="11021" max="11021" width="9.5" style="28" customWidth="1"/>
    <col min="11022" max="11030" width="7.125" style="28" customWidth="1"/>
    <col min="11031" max="11263" width="9" style="28"/>
    <col min="11264" max="11264" width="13.375" style="28" customWidth="1"/>
    <col min="11265" max="11265" width="9.5" style="28" customWidth="1"/>
    <col min="11266" max="11274" width="7.125" style="28" customWidth="1"/>
    <col min="11275" max="11275" width="10.375" style="28" customWidth="1"/>
    <col min="11276" max="11276" width="13.375" style="28" customWidth="1"/>
    <col min="11277" max="11277" width="9.5" style="28" customWidth="1"/>
    <col min="11278" max="11286" width="7.125" style="28" customWidth="1"/>
    <col min="11287" max="11519" width="9" style="28"/>
    <col min="11520" max="11520" width="13.375" style="28" customWidth="1"/>
    <col min="11521" max="11521" width="9.5" style="28" customWidth="1"/>
    <col min="11522" max="11530" width="7.125" style="28" customWidth="1"/>
    <col min="11531" max="11531" width="10.375" style="28" customWidth="1"/>
    <col min="11532" max="11532" width="13.375" style="28" customWidth="1"/>
    <col min="11533" max="11533" width="9.5" style="28" customWidth="1"/>
    <col min="11534" max="11542" width="7.125" style="28" customWidth="1"/>
    <col min="11543" max="11775" width="9" style="28"/>
    <col min="11776" max="11776" width="13.375" style="28" customWidth="1"/>
    <col min="11777" max="11777" width="9.5" style="28" customWidth="1"/>
    <col min="11778" max="11786" width="7.125" style="28" customWidth="1"/>
    <col min="11787" max="11787" width="10.375" style="28" customWidth="1"/>
    <col min="11788" max="11788" width="13.375" style="28" customWidth="1"/>
    <col min="11789" max="11789" width="9.5" style="28" customWidth="1"/>
    <col min="11790" max="11798" width="7.125" style="28" customWidth="1"/>
    <col min="11799" max="12031" width="9" style="28"/>
    <col min="12032" max="12032" width="13.375" style="28" customWidth="1"/>
    <col min="12033" max="12033" width="9.5" style="28" customWidth="1"/>
    <col min="12034" max="12042" width="7.125" style="28" customWidth="1"/>
    <col min="12043" max="12043" width="10.375" style="28" customWidth="1"/>
    <col min="12044" max="12044" width="13.375" style="28" customWidth="1"/>
    <col min="12045" max="12045" width="9.5" style="28" customWidth="1"/>
    <col min="12046" max="12054" width="7.125" style="28" customWidth="1"/>
    <col min="12055" max="12287" width="9" style="28"/>
    <col min="12288" max="12288" width="13.375" style="28" customWidth="1"/>
    <col min="12289" max="12289" width="9.5" style="28" customWidth="1"/>
    <col min="12290" max="12298" width="7.125" style="28" customWidth="1"/>
    <col min="12299" max="12299" width="10.375" style="28" customWidth="1"/>
    <col min="12300" max="12300" width="13.375" style="28" customWidth="1"/>
    <col min="12301" max="12301" width="9.5" style="28" customWidth="1"/>
    <col min="12302" max="12310" width="7.125" style="28" customWidth="1"/>
    <col min="12311" max="12543" width="9" style="28"/>
    <col min="12544" max="12544" width="13.375" style="28" customWidth="1"/>
    <col min="12545" max="12545" width="9.5" style="28" customWidth="1"/>
    <col min="12546" max="12554" width="7.125" style="28" customWidth="1"/>
    <col min="12555" max="12555" width="10.375" style="28" customWidth="1"/>
    <col min="12556" max="12556" width="13.375" style="28" customWidth="1"/>
    <col min="12557" max="12557" width="9.5" style="28" customWidth="1"/>
    <col min="12558" max="12566" width="7.125" style="28" customWidth="1"/>
    <col min="12567" max="12799" width="9" style="28"/>
    <col min="12800" max="12800" width="13.375" style="28" customWidth="1"/>
    <col min="12801" max="12801" width="9.5" style="28" customWidth="1"/>
    <col min="12802" max="12810" width="7.125" style="28" customWidth="1"/>
    <col min="12811" max="12811" width="10.375" style="28" customWidth="1"/>
    <col min="12812" max="12812" width="13.375" style="28" customWidth="1"/>
    <col min="12813" max="12813" width="9.5" style="28" customWidth="1"/>
    <col min="12814" max="12822" width="7.125" style="28" customWidth="1"/>
    <col min="12823" max="13055" width="9" style="28"/>
    <col min="13056" max="13056" width="13.375" style="28" customWidth="1"/>
    <col min="13057" max="13057" width="9.5" style="28" customWidth="1"/>
    <col min="13058" max="13066" width="7.125" style="28" customWidth="1"/>
    <col min="13067" max="13067" width="10.375" style="28" customWidth="1"/>
    <col min="13068" max="13068" width="13.375" style="28" customWidth="1"/>
    <col min="13069" max="13069" width="9.5" style="28" customWidth="1"/>
    <col min="13070" max="13078" width="7.125" style="28" customWidth="1"/>
    <col min="13079" max="13311" width="9" style="28"/>
    <col min="13312" max="13312" width="13.375" style="28" customWidth="1"/>
    <col min="13313" max="13313" width="9.5" style="28" customWidth="1"/>
    <col min="13314" max="13322" width="7.125" style="28" customWidth="1"/>
    <col min="13323" max="13323" width="10.375" style="28" customWidth="1"/>
    <col min="13324" max="13324" width="13.375" style="28" customWidth="1"/>
    <col min="13325" max="13325" width="9.5" style="28" customWidth="1"/>
    <col min="13326" max="13334" width="7.125" style="28" customWidth="1"/>
    <col min="13335" max="13567" width="9" style="28"/>
    <col min="13568" max="13568" width="13.375" style="28" customWidth="1"/>
    <col min="13569" max="13569" width="9.5" style="28" customWidth="1"/>
    <col min="13570" max="13578" width="7.125" style="28" customWidth="1"/>
    <col min="13579" max="13579" width="10.375" style="28" customWidth="1"/>
    <col min="13580" max="13580" width="13.375" style="28" customWidth="1"/>
    <col min="13581" max="13581" width="9.5" style="28" customWidth="1"/>
    <col min="13582" max="13590" width="7.125" style="28" customWidth="1"/>
    <col min="13591" max="13823" width="9" style="28"/>
    <col min="13824" max="13824" width="13.375" style="28" customWidth="1"/>
    <col min="13825" max="13825" width="9.5" style="28" customWidth="1"/>
    <col min="13826" max="13834" width="7.125" style="28" customWidth="1"/>
    <col min="13835" max="13835" width="10.375" style="28" customWidth="1"/>
    <col min="13836" max="13836" width="13.375" style="28" customWidth="1"/>
    <col min="13837" max="13837" width="9.5" style="28" customWidth="1"/>
    <col min="13838" max="13846" width="7.125" style="28" customWidth="1"/>
    <col min="13847" max="14079" width="9" style="28"/>
    <col min="14080" max="14080" width="13.375" style="28" customWidth="1"/>
    <col min="14081" max="14081" width="9.5" style="28" customWidth="1"/>
    <col min="14082" max="14090" width="7.125" style="28" customWidth="1"/>
    <col min="14091" max="14091" width="10.375" style="28" customWidth="1"/>
    <col min="14092" max="14092" width="13.375" style="28" customWidth="1"/>
    <col min="14093" max="14093" width="9.5" style="28" customWidth="1"/>
    <col min="14094" max="14102" width="7.125" style="28" customWidth="1"/>
    <col min="14103" max="14335" width="9" style="28"/>
    <col min="14336" max="14336" width="13.375" style="28" customWidth="1"/>
    <col min="14337" max="14337" width="9.5" style="28" customWidth="1"/>
    <col min="14338" max="14346" width="7.125" style="28" customWidth="1"/>
    <col min="14347" max="14347" width="10.375" style="28" customWidth="1"/>
    <col min="14348" max="14348" width="13.375" style="28" customWidth="1"/>
    <col min="14349" max="14349" width="9.5" style="28" customWidth="1"/>
    <col min="14350" max="14358" width="7.125" style="28" customWidth="1"/>
    <col min="14359" max="14591" width="9" style="28"/>
    <col min="14592" max="14592" width="13.375" style="28" customWidth="1"/>
    <col min="14593" max="14593" width="9.5" style="28" customWidth="1"/>
    <col min="14594" max="14602" width="7.125" style="28" customWidth="1"/>
    <col min="14603" max="14603" width="10.375" style="28" customWidth="1"/>
    <col min="14604" max="14604" width="13.375" style="28" customWidth="1"/>
    <col min="14605" max="14605" width="9.5" style="28" customWidth="1"/>
    <col min="14606" max="14614" width="7.125" style="28" customWidth="1"/>
    <col min="14615" max="14847" width="9" style="28"/>
    <col min="14848" max="14848" width="13.375" style="28" customWidth="1"/>
    <col min="14849" max="14849" width="9.5" style="28" customWidth="1"/>
    <col min="14850" max="14858" width="7.125" style="28" customWidth="1"/>
    <col min="14859" max="14859" width="10.375" style="28" customWidth="1"/>
    <col min="14860" max="14860" width="13.375" style="28" customWidth="1"/>
    <col min="14861" max="14861" width="9.5" style="28" customWidth="1"/>
    <col min="14862" max="14870" width="7.125" style="28" customWidth="1"/>
    <col min="14871" max="15103" width="9" style="28"/>
    <col min="15104" max="15104" width="13.375" style="28" customWidth="1"/>
    <col min="15105" max="15105" width="9.5" style="28" customWidth="1"/>
    <col min="15106" max="15114" width="7.125" style="28" customWidth="1"/>
    <col min="15115" max="15115" width="10.375" style="28" customWidth="1"/>
    <col min="15116" max="15116" width="13.375" style="28" customWidth="1"/>
    <col min="15117" max="15117" width="9.5" style="28" customWidth="1"/>
    <col min="15118" max="15126" width="7.125" style="28" customWidth="1"/>
    <col min="15127" max="15359" width="9" style="28"/>
    <col min="15360" max="15360" width="13.375" style="28" customWidth="1"/>
    <col min="15361" max="15361" width="9.5" style="28" customWidth="1"/>
    <col min="15362" max="15370" width="7.125" style="28" customWidth="1"/>
    <col min="15371" max="15371" width="10.375" style="28" customWidth="1"/>
    <col min="15372" max="15372" width="13.375" style="28" customWidth="1"/>
    <col min="15373" max="15373" width="9.5" style="28" customWidth="1"/>
    <col min="15374" max="15382" width="7.125" style="28" customWidth="1"/>
    <col min="15383" max="15615" width="9" style="28"/>
    <col min="15616" max="15616" width="13.375" style="28" customWidth="1"/>
    <col min="15617" max="15617" width="9.5" style="28" customWidth="1"/>
    <col min="15618" max="15626" width="7.125" style="28" customWidth="1"/>
    <col min="15627" max="15627" width="10.375" style="28" customWidth="1"/>
    <col min="15628" max="15628" width="13.375" style="28" customWidth="1"/>
    <col min="15629" max="15629" width="9.5" style="28" customWidth="1"/>
    <col min="15630" max="15638" width="7.125" style="28" customWidth="1"/>
    <col min="15639" max="15871" width="9" style="28"/>
    <col min="15872" max="15872" width="13.375" style="28" customWidth="1"/>
    <col min="15873" max="15873" width="9.5" style="28" customWidth="1"/>
    <col min="15874" max="15882" width="7.125" style="28" customWidth="1"/>
    <col min="15883" max="15883" width="10.375" style="28" customWidth="1"/>
    <col min="15884" max="15884" width="13.375" style="28" customWidth="1"/>
    <col min="15885" max="15885" width="9.5" style="28" customWidth="1"/>
    <col min="15886" max="15894" width="7.125" style="28" customWidth="1"/>
    <col min="15895" max="16127" width="9" style="28"/>
    <col min="16128" max="16128" width="13.375" style="28" customWidth="1"/>
    <col min="16129" max="16129" width="9.5" style="28" customWidth="1"/>
    <col min="16130" max="16138" width="7.125" style="28" customWidth="1"/>
    <col min="16139" max="16139" width="10.375" style="28" customWidth="1"/>
    <col min="16140" max="16140" width="13.375" style="28" customWidth="1"/>
    <col min="16141" max="16141" width="9.5" style="28" customWidth="1"/>
    <col min="16142" max="16150" width="7.125" style="28" customWidth="1"/>
    <col min="16151" max="16384" width="9" style="28"/>
  </cols>
  <sheetData>
    <row r="1" spans="2:40" ht="28.5" customHeight="1">
      <c r="B1" s="27" t="s">
        <v>25</v>
      </c>
      <c r="C1" s="27"/>
      <c r="D1" s="27"/>
      <c r="F1" s="27"/>
      <c r="G1" s="27"/>
      <c r="H1" s="27"/>
      <c r="I1" s="27"/>
      <c r="J1" s="27"/>
      <c r="K1" s="27"/>
      <c r="L1" s="27"/>
      <c r="M1" s="27"/>
      <c r="N1" s="27"/>
      <c r="O1" s="27"/>
      <c r="P1" s="27"/>
      <c r="Q1" s="27"/>
      <c r="R1" s="27"/>
      <c r="S1" s="27"/>
      <c r="T1" s="27"/>
      <c r="U1" s="27"/>
      <c r="V1" s="27"/>
    </row>
    <row r="2" spans="2:40">
      <c r="B2" s="29" t="s">
        <v>0</v>
      </c>
      <c r="C2" s="29"/>
      <c r="D2" s="29"/>
      <c r="E2" s="30">
        <v>2</v>
      </c>
      <c r="F2" s="29" t="s">
        <v>26</v>
      </c>
      <c r="G2" s="29"/>
      <c r="H2" s="29"/>
      <c r="I2" s="29"/>
      <c r="J2" s="29"/>
      <c r="K2" s="29"/>
      <c r="L2" s="29"/>
      <c r="M2" s="29"/>
      <c r="N2" s="29"/>
      <c r="O2" s="29"/>
      <c r="P2" s="29"/>
      <c r="Q2" s="29"/>
      <c r="R2" s="29"/>
      <c r="S2" s="29"/>
      <c r="T2" s="29"/>
      <c r="U2" s="29"/>
      <c r="V2" s="29"/>
    </row>
    <row r="3" spans="2:40" ht="6" customHeight="1" thickBot="1">
      <c r="F3" s="31"/>
    </row>
    <row r="4" spans="2:40" ht="13.5" customHeight="1">
      <c r="B4" s="157" t="s">
        <v>1</v>
      </c>
      <c r="C4" s="159" t="s">
        <v>37</v>
      </c>
      <c r="D4" s="160"/>
      <c r="E4" s="153">
        <v>4</v>
      </c>
      <c r="F4" s="154"/>
      <c r="G4" s="32" t="s">
        <v>2</v>
      </c>
      <c r="H4" s="153">
        <v>5</v>
      </c>
      <c r="I4" s="154"/>
      <c r="J4" s="32" t="s">
        <v>2</v>
      </c>
      <c r="K4" s="153">
        <v>6</v>
      </c>
      <c r="L4" s="154"/>
      <c r="M4" s="32" t="s">
        <v>2</v>
      </c>
      <c r="N4" s="153">
        <v>7</v>
      </c>
      <c r="O4" s="154"/>
      <c r="P4" s="32" t="s">
        <v>2</v>
      </c>
      <c r="Q4" s="153">
        <v>8</v>
      </c>
      <c r="R4" s="154"/>
      <c r="S4" s="32" t="s">
        <v>2</v>
      </c>
      <c r="T4" s="153">
        <v>9</v>
      </c>
      <c r="U4" s="154"/>
      <c r="V4" s="32" t="s">
        <v>2</v>
      </c>
      <c r="W4" s="153">
        <v>10</v>
      </c>
      <c r="X4" s="154"/>
      <c r="Y4" s="32" t="s">
        <v>2</v>
      </c>
      <c r="Z4" s="153">
        <v>11</v>
      </c>
      <c r="AA4" s="154"/>
      <c r="AB4" s="32" t="s">
        <v>2</v>
      </c>
      <c r="AC4" s="153">
        <v>12</v>
      </c>
      <c r="AD4" s="154"/>
      <c r="AE4" s="32" t="s">
        <v>2</v>
      </c>
      <c r="AF4" s="153">
        <v>1</v>
      </c>
      <c r="AG4" s="154"/>
      <c r="AH4" s="32" t="s">
        <v>2</v>
      </c>
      <c r="AI4" s="153">
        <v>2</v>
      </c>
      <c r="AJ4" s="154"/>
      <c r="AK4" s="32" t="s">
        <v>2</v>
      </c>
      <c r="AL4" s="153">
        <v>3</v>
      </c>
      <c r="AM4" s="154"/>
      <c r="AN4" s="32" t="s">
        <v>2</v>
      </c>
    </row>
    <row r="5" spans="2:40">
      <c r="B5" s="157"/>
      <c r="C5" s="44" t="s">
        <v>38</v>
      </c>
      <c r="D5" s="45" t="s">
        <v>28</v>
      </c>
      <c r="E5" s="33" t="s">
        <v>3</v>
      </c>
      <c r="F5" s="34" t="s">
        <v>5</v>
      </c>
      <c r="G5" s="35" t="s">
        <v>4</v>
      </c>
      <c r="H5" s="33" t="s">
        <v>3</v>
      </c>
      <c r="I5" s="34" t="s">
        <v>5</v>
      </c>
      <c r="J5" s="35" t="s">
        <v>4</v>
      </c>
      <c r="K5" s="33" t="s">
        <v>3</v>
      </c>
      <c r="L5" s="34" t="s">
        <v>5</v>
      </c>
      <c r="M5" s="35" t="s">
        <v>4</v>
      </c>
      <c r="N5" s="33" t="s">
        <v>3</v>
      </c>
      <c r="O5" s="34" t="s">
        <v>5</v>
      </c>
      <c r="P5" s="35" t="s">
        <v>4</v>
      </c>
      <c r="Q5" s="33" t="s">
        <v>3</v>
      </c>
      <c r="R5" s="34" t="s">
        <v>5</v>
      </c>
      <c r="S5" s="35" t="s">
        <v>4</v>
      </c>
      <c r="T5" s="33" t="s">
        <v>3</v>
      </c>
      <c r="U5" s="34" t="s">
        <v>5</v>
      </c>
      <c r="V5" s="35" t="s">
        <v>4</v>
      </c>
      <c r="W5" s="33" t="s">
        <v>3</v>
      </c>
      <c r="X5" s="34" t="s">
        <v>5</v>
      </c>
      <c r="Y5" s="35" t="s">
        <v>4</v>
      </c>
      <c r="Z5" s="33" t="s">
        <v>3</v>
      </c>
      <c r="AA5" s="34" t="s">
        <v>5</v>
      </c>
      <c r="AB5" s="35" t="s">
        <v>4</v>
      </c>
      <c r="AC5" s="33" t="s">
        <v>3</v>
      </c>
      <c r="AD5" s="34" t="s">
        <v>5</v>
      </c>
      <c r="AE5" s="35" t="s">
        <v>4</v>
      </c>
      <c r="AF5" s="33" t="s">
        <v>3</v>
      </c>
      <c r="AG5" s="34" t="s">
        <v>5</v>
      </c>
      <c r="AH5" s="35" t="s">
        <v>4</v>
      </c>
      <c r="AI5" s="33" t="s">
        <v>3</v>
      </c>
      <c r="AJ5" s="34" t="s">
        <v>5</v>
      </c>
      <c r="AK5" s="35" t="s">
        <v>4</v>
      </c>
      <c r="AL5" s="33" t="s">
        <v>3</v>
      </c>
      <c r="AM5" s="34" t="s">
        <v>5</v>
      </c>
      <c r="AN5" s="35" t="s">
        <v>4</v>
      </c>
    </row>
    <row r="6" spans="2:40" ht="15" customHeight="1">
      <c r="B6" s="36" t="s">
        <v>6</v>
      </c>
      <c r="C6" s="181">
        <v>0.48399999999999999</v>
      </c>
      <c r="D6" s="46" t="s">
        <v>29</v>
      </c>
      <c r="E6" s="183"/>
      <c r="F6" s="184"/>
      <c r="G6" s="185">
        <f t="shared" ref="G6:G12" si="0">ROUND($C6*E6,1)</f>
        <v>0</v>
      </c>
      <c r="H6" s="183"/>
      <c r="I6" s="184"/>
      <c r="J6" s="185">
        <f t="shared" ref="J6:J13" si="1">ROUND($C6*H6,1)</f>
        <v>0</v>
      </c>
      <c r="K6" s="183"/>
      <c r="L6" s="184"/>
      <c r="M6" s="185">
        <f t="shared" ref="M6:M13" si="2">ROUND($C6*K6,1)</f>
        <v>0</v>
      </c>
      <c r="N6" s="183"/>
      <c r="O6" s="184"/>
      <c r="P6" s="185">
        <f t="shared" ref="P6:P13" si="3">ROUND($C6*N6,1)</f>
        <v>0</v>
      </c>
      <c r="Q6" s="183"/>
      <c r="R6" s="184"/>
      <c r="S6" s="185">
        <f t="shared" ref="S6:S13" si="4">ROUND($C6*Q6,1)</f>
        <v>0</v>
      </c>
      <c r="T6" s="183"/>
      <c r="U6" s="184"/>
      <c r="V6" s="185">
        <f t="shared" ref="V6:V13" si="5">ROUND($C6*T6,1)</f>
        <v>0</v>
      </c>
      <c r="W6" s="183"/>
      <c r="X6" s="184"/>
      <c r="Y6" s="185">
        <f t="shared" ref="Y6:Y13" si="6">ROUND($C6*W6,1)</f>
        <v>0</v>
      </c>
      <c r="Z6" s="183"/>
      <c r="AA6" s="184"/>
      <c r="AB6" s="185">
        <f t="shared" ref="AB6:AB13" si="7">ROUND($C6*Z6,1)</f>
        <v>0</v>
      </c>
      <c r="AC6" s="183"/>
      <c r="AD6" s="184"/>
      <c r="AE6" s="185">
        <f t="shared" ref="AE6:AE13" si="8">ROUND($C6*AC6,1)</f>
        <v>0</v>
      </c>
      <c r="AF6" s="183"/>
      <c r="AG6" s="184"/>
      <c r="AH6" s="185">
        <f t="shared" ref="AH6:AH13" si="9">ROUND($C6*AF6,1)</f>
        <v>0</v>
      </c>
      <c r="AI6" s="183"/>
      <c r="AJ6" s="184"/>
      <c r="AK6" s="185">
        <f t="shared" ref="AK6:AK13" si="10">ROUND($C6*AI6,1)</f>
        <v>0</v>
      </c>
      <c r="AL6" s="183"/>
      <c r="AM6" s="184"/>
      <c r="AN6" s="185">
        <f t="shared" ref="AN6:AN13" si="11">ROUND($C6*AL6,1)</f>
        <v>0</v>
      </c>
    </row>
    <row r="7" spans="2:40" ht="15" customHeight="1">
      <c r="B7" s="36" t="s">
        <v>7</v>
      </c>
      <c r="C7" s="182">
        <f>44.8*0.0136*44/12</f>
        <v>2.2340266666666664</v>
      </c>
      <c r="D7" s="47" t="s">
        <v>30</v>
      </c>
      <c r="E7" s="183"/>
      <c r="F7" s="184"/>
      <c r="G7" s="185">
        <f t="shared" si="0"/>
        <v>0</v>
      </c>
      <c r="H7" s="183"/>
      <c r="I7" s="184"/>
      <c r="J7" s="185">
        <f t="shared" si="1"/>
        <v>0</v>
      </c>
      <c r="K7" s="183"/>
      <c r="L7" s="184"/>
      <c r="M7" s="185">
        <f t="shared" si="2"/>
        <v>0</v>
      </c>
      <c r="N7" s="183"/>
      <c r="O7" s="184"/>
      <c r="P7" s="185">
        <f t="shared" si="3"/>
        <v>0</v>
      </c>
      <c r="Q7" s="183"/>
      <c r="R7" s="184"/>
      <c r="S7" s="185">
        <f t="shared" si="4"/>
        <v>0</v>
      </c>
      <c r="T7" s="183"/>
      <c r="U7" s="184"/>
      <c r="V7" s="185">
        <f t="shared" si="5"/>
        <v>0</v>
      </c>
      <c r="W7" s="183"/>
      <c r="X7" s="184"/>
      <c r="Y7" s="185">
        <f t="shared" si="6"/>
        <v>0</v>
      </c>
      <c r="Z7" s="183"/>
      <c r="AA7" s="184"/>
      <c r="AB7" s="185">
        <f t="shared" si="7"/>
        <v>0</v>
      </c>
      <c r="AC7" s="183"/>
      <c r="AD7" s="184"/>
      <c r="AE7" s="185">
        <f t="shared" si="8"/>
        <v>0</v>
      </c>
      <c r="AF7" s="183"/>
      <c r="AG7" s="184"/>
      <c r="AH7" s="185">
        <f t="shared" si="9"/>
        <v>0</v>
      </c>
      <c r="AI7" s="183"/>
      <c r="AJ7" s="184"/>
      <c r="AK7" s="185">
        <f t="shared" si="10"/>
        <v>0</v>
      </c>
      <c r="AL7" s="183"/>
      <c r="AM7" s="184"/>
      <c r="AN7" s="185">
        <f t="shared" si="11"/>
        <v>0</v>
      </c>
    </row>
    <row r="8" spans="2:40" ht="15" customHeight="1">
      <c r="B8" s="36" t="s">
        <v>27</v>
      </c>
      <c r="C8" s="182">
        <v>6</v>
      </c>
      <c r="D8" s="47" t="s">
        <v>31</v>
      </c>
      <c r="E8" s="183"/>
      <c r="F8" s="184"/>
      <c r="G8" s="185">
        <f t="shared" si="0"/>
        <v>0</v>
      </c>
      <c r="H8" s="183"/>
      <c r="I8" s="184"/>
      <c r="J8" s="185">
        <f t="shared" si="1"/>
        <v>0</v>
      </c>
      <c r="K8" s="183"/>
      <c r="L8" s="184"/>
      <c r="M8" s="185">
        <f t="shared" si="2"/>
        <v>0</v>
      </c>
      <c r="N8" s="183"/>
      <c r="O8" s="184"/>
      <c r="P8" s="185">
        <f t="shared" si="3"/>
        <v>0</v>
      </c>
      <c r="Q8" s="183"/>
      <c r="R8" s="184"/>
      <c r="S8" s="185">
        <f t="shared" si="4"/>
        <v>0</v>
      </c>
      <c r="T8" s="183"/>
      <c r="U8" s="184"/>
      <c r="V8" s="185">
        <f t="shared" si="5"/>
        <v>0</v>
      </c>
      <c r="W8" s="183"/>
      <c r="X8" s="184"/>
      <c r="Y8" s="185">
        <f t="shared" si="6"/>
        <v>0</v>
      </c>
      <c r="Z8" s="183"/>
      <c r="AA8" s="184"/>
      <c r="AB8" s="185">
        <f t="shared" si="7"/>
        <v>0</v>
      </c>
      <c r="AC8" s="183"/>
      <c r="AD8" s="184"/>
      <c r="AE8" s="185">
        <f t="shared" si="8"/>
        <v>0</v>
      </c>
      <c r="AF8" s="183"/>
      <c r="AG8" s="184"/>
      <c r="AH8" s="185">
        <f t="shared" si="9"/>
        <v>0</v>
      </c>
      <c r="AI8" s="183"/>
      <c r="AJ8" s="184"/>
      <c r="AK8" s="185">
        <f t="shared" si="10"/>
        <v>0</v>
      </c>
      <c r="AL8" s="183"/>
      <c r="AM8" s="184"/>
      <c r="AN8" s="185">
        <f t="shared" si="11"/>
        <v>0</v>
      </c>
    </row>
    <row r="9" spans="2:40" ht="15" customHeight="1">
      <c r="B9" s="36" t="s">
        <v>8</v>
      </c>
      <c r="C9" s="182">
        <f>36.7*0.0185*44/12</f>
        <v>2.4894833333333337</v>
      </c>
      <c r="D9" s="47" t="s">
        <v>30</v>
      </c>
      <c r="E9" s="183"/>
      <c r="F9" s="184"/>
      <c r="G9" s="185">
        <f t="shared" si="0"/>
        <v>0</v>
      </c>
      <c r="H9" s="183"/>
      <c r="I9" s="184"/>
      <c r="J9" s="185">
        <f t="shared" si="1"/>
        <v>0</v>
      </c>
      <c r="K9" s="183"/>
      <c r="L9" s="184"/>
      <c r="M9" s="185">
        <f t="shared" si="2"/>
        <v>0</v>
      </c>
      <c r="N9" s="183"/>
      <c r="O9" s="184"/>
      <c r="P9" s="185">
        <f t="shared" si="3"/>
        <v>0</v>
      </c>
      <c r="Q9" s="183"/>
      <c r="R9" s="184"/>
      <c r="S9" s="185">
        <f t="shared" si="4"/>
        <v>0</v>
      </c>
      <c r="T9" s="183"/>
      <c r="U9" s="184"/>
      <c r="V9" s="185">
        <f t="shared" si="5"/>
        <v>0</v>
      </c>
      <c r="W9" s="183"/>
      <c r="X9" s="184"/>
      <c r="Y9" s="185">
        <f t="shared" si="6"/>
        <v>0</v>
      </c>
      <c r="Z9" s="183"/>
      <c r="AA9" s="184"/>
      <c r="AB9" s="185">
        <f t="shared" si="7"/>
        <v>0</v>
      </c>
      <c r="AC9" s="183"/>
      <c r="AD9" s="184"/>
      <c r="AE9" s="185">
        <f t="shared" si="8"/>
        <v>0</v>
      </c>
      <c r="AF9" s="183"/>
      <c r="AG9" s="184"/>
      <c r="AH9" s="185">
        <f t="shared" si="9"/>
        <v>0</v>
      </c>
      <c r="AI9" s="183"/>
      <c r="AJ9" s="184"/>
      <c r="AK9" s="185">
        <f t="shared" si="10"/>
        <v>0</v>
      </c>
      <c r="AL9" s="183"/>
      <c r="AM9" s="184"/>
      <c r="AN9" s="185">
        <f t="shared" si="11"/>
        <v>0</v>
      </c>
    </row>
    <row r="10" spans="2:40" ht="15" customHeight="1">
      <c r="B10" s="36" t="s">
        <v>9</v>
      </c>
      <c r="C10" s="182">
        <f>34.6*0.0183*44/12</f>
        <v>2.3216600000000001</v>
      </c>
      <c r="D10" s="47" t="s">
        <v>30</v>
      </c>
      <c r="E10" s="183"/>
      <c r="F10" s="184"/>
      <c r="G10" s="185">
        <f t="shared" si="0"/>
        <v>0</v>
      </c>
      <c r="H10" s="183"/>
      <c r="I10" s="184"/>
      <c r="J10" s="185">
        <f t="shared" si="1"/>
        <v>0</v>
      </c>
      <c r="K10" s="183"/>
      <c r="L10" s="184"/>
      <c r="M10" s="185">
        <f t="shared" si="2"/>
        <v>0</v>
      </c>
      <c r="N10" s="183"/>
      <c r="O10" s="184"/>
      <c r="P10" s="185">
        <f t="shared" si="3"/>
        <v>0</v>
      </c>
      <c r="Q10" s="183"/>
      <c r="R10" s="184"/>
      <c r="S10" s="185">
        <f t="shared" si="4"/>
        <v>0</v>
      </c>
      <c r="T10" s="183"/>
      <c r="U10" s="184"/>
      <c r="V10" s="185">
        <f t="shared" si="5"/>
        <v>0</v>
      </c>
      <c r="W10" s="183"/>
      <c r="X10" s="184"/>
      <c r="Y10" s="185">
        <f t="shared" si="6"/>
        <v>0</v>
      </c>
      <c r="Z10" s="183"/>
      <c r="AA10" s="184"/>
      <c r="AB10" s="185">
        <f t="shared" si="7"/>
        <v>0</v>
      </c>
      <c r="AC10" s="183"/>
      <c r="AD10" s="184"/>
      <c r="AE10" s="185">
        <f t="shared" si="8"/>
        <v>0</v>
      </c>
      <c r="AF10" s="183"/>
      <c r="AG10" s="184"/>
      <c r="AH10" s="185">
        <f t="shared" si="9"/>
        <v>0</v>
      </c>
      <c r="AI10" s="183"/>
      <c r="AJ10" s="184"/>
      <c r="AK10" s="185">
        <f t="shared" si="10"/>
        <v>0</v>
      </c>
      <c r="AL10" s="183"/>
      <c r="AM10" s="184"/>
      <c r="AN10" s="185">
        <f t="shared" si="11"/>
        <v>0</v>
      </c>
    </row>
    <row r="11" spans="2:40" ht="15" customHeight="1">
      <c r="B11" s="37" t="s">
        <v>10</v>
      </c>
      <c r="C11" s="182">
        <f>37.7*0.0187*44/12</f>
        <v>2.5849633333333339</v>
      </c>
      <c r="D11" s="47" t="s">
        <v>30</v>
      </c>
      <c r="E11" s="183"/>
      <c r="F11" s="184"/>
      <c r="G11" s="185">
        <f t="shared" si="0"/>
        <v>0</v>
      </c>
      <c r="H11" s="183"/>
      <c r="I11" s="184"/>
      <c r="J11" s="185">
        <f t="shared" si="1"/>
        <v>0</v>
      </c>
      <c r="K11" s="183"/>
      <c r="L11" s="184"/>
      <c r="M11" s="185">
        <f t="shared" si="2"/>
        <v>0</v>
      </c>
      <c r="N11" s="183"/>
      <c r="O11" s="184"/>
      <c r="P11" s="185">
        <f t="shared" si="3"/>
        <v>0</v>
      </c>
      <c r="Q11" s="183"/>
      <c r="R11" s="184"/>
      <c r="S11" s="185">
        <f t="shared" si="4"/>
        <v>0</v>
      </c>
      <c r="T11" s="183"/>
      <c r="U11" s="184"/>
      <c r="V11" s="185">
        <f t="shared" si="5"/>
        <v>0</v>
      </c>
      <c r="W11" s="183"/>
      <c r="X11" s="184"/>
      <c r="Y11" s="185">
        <f t="shared" si="6"/>
        <v>0</v>
      </c>
      <c r="Z11" s="183"/>
      <c r="AA11" s="184"/>
      <c r="AB11" s="185">
        <f t="shared" si="7"/>
        <v>0</v>
      </c>
      <c r="AC11" s="183"/>
      <c r="AD11" s="184"/>
      <c r="AE11" s="185">
        <f t="shared" si="8"/>
        <v>0</v>
      </c>
      <c r="AF11" s="183"/>
      <c r="AG11" s="184"/>
      <c r="AH11" s="185">
        <f t="shared" si="9"/>
        <v>0</v>
      </c>
      <c r="AI11" s="183"/>
      <c r="AJ11" s="184"/>
      <c r="AK11" s="185">
        <f t="shared" si="10"/>
        <v>0</v>
      </c>
      <c r="AL11" s="183"/>
      <c r="AM11" s="184"/>
      <c r="AN11" s="185">
        <f t="shared" si="11"/>
        <v>0</v>
      </c>
    </row>
    <row r="12" spans="2:40" ht="15" customHeight="1">
      <c r="B12" s="37" t="s">
        <v>11</v>
      </c>
      <c r="C12" s="181">
        <v>0.49</v>
      </c>
      <c r="D12" s="47" t="s">
        <v>32</v>
      </c>
      <c r="E12" s="183"/>
      <c r="F12" s="184"/>
      <c r="G12" s="185">
        <f t="shared" si="0"/>
        <v>0</v>
      </c>
      <c r="H12" s="183"/>
      <c r="I12" s="184"/>
      <c r="J12" s="185">
        <f t="shared" si="1"/>
        <v>0</v>
      </c>
      <c r="K12" s="183"/>
      <c r="L12" s="184"/>
      <c r="M12" s="185">
        <f t="shared" si="2"/>
        <v>0</v>
      </c>
      <c r="N12" s="183"/>
      <c r="O12" s="184"/>
      <c r="P12" s="185">
        <f t="shared" si="3"/>
        <v>0</v>
      </c>
      <c r="Q12" s="183"/>
      <c r="R12" s="184"/>
      <c r="S12" s="185">
        <f t="shared" si="4"/>
        <v>0</v>
      </c>
      <c r="T12" s="183"/>
      <c r="U12" s="184"/>
      <c r="V12" s="185">
        <f t="shared" si="5"/>
        <v>0</v>
      </c>
      <c r="W12" s="183"/>
      <c r="X12" s="184"/>
      <c r="Y12" s="185">
        <f t="shared" si="6"/>
        <v>0</v>
      </c>
      <c r="Z12" s="183"/>
      <c r="AA12" s="184"/>
      <c r="AB12" s="185">
        <f t="shared" si="7"/>
        <v>0</v>
      </c>
      <c r="AC12" s="183"/>
      <c r="AD12" s="184"/>
      <c r="AE12" s="185">
        <f t="shared" si="8"/>
        <v>0</v>
      </c>
      <c r="AF12" s="183"/>
      <c r="AG12" s="184"/>
      <c r="AH12" s="185">
        <f t="shared" si="9"/>
        <v>0</v>
      </c>
      <c r="AI12" s="183"/>
      <c r="AJ12" s="184"/>
      <c r="AK12" s="185">
        <f t="shared" si="10"/>
        <v>0</v>
      </c>
      <c r="AL12" s="183"/>
      <c r="AM12" s="184"/>
      <c r="AN12" s="185">
        <f t="shared" si="11"/>
        <v>0</v>
      </c>
    </row>
    <row r="13" spans="2:40" ht="15" customHeight="1">
      <c r="B13" s="37" t="s">
        <v>40</v>
      </c>
      <c r="C13" s="182">
        <f>'12.Household (per capita)'!BE20/(901*365/1000)</f>
        <v>0.21296601708634699</v>
      </c>
      <c r="D13" s="43" t="s">
        <v>126</v>
      </c>
      <c r="E13" s="183"/>
      <c r="F13" s="184"/>
      <c r="G13" s="185">
        <f>ROUND($C13*E13,1)</f>
        <v>0</v>
      </c>
      <c r="H13" s="183"/>
      <c r="I13" s="184"/>
      <c r="J13" s="185">
        <f t="shared" si="1"/>
        <v>0</v>
      </c>
      <c r="K13" s="183"/>
      <c r="L13" s="184"/>
      <c r="M13" s="185">
        <f t="shared" si="2"/>
        <v>0</v>
      </c>
      <c r="N13" s="183"/>
      <c r="O13" s="184"/>
      <c r="P13" s="185">
        <f t="shared" si="3"/>
        <v>0</v>
      </c>
      <c r="Q13" s="183"/>
      <c r="R13" s="184"/>
      <c r="S13" s="185">
        <f t="shared" si="4"/>
        <v>0</v>
      </c>
      <c r="T13" s="183"/>
      <c r="U13" s="184"/>
      <c r="V13" s="185">
        <f t="shared" si="5"/>
        <v>0</v>
      </c>
      <c r="W13" s="183"/>
      <c r="X13" s="184"/>
      <c r="Y13" s="185">
        <f t="shared" si="6"/>
        <v>0</v>
      </c>
      <c r="Z13" s="183"/>
      <c r="AA13" s="184"/>
      <c r="AB13" s="185">
        <f t="shared" si="7"/>
        <v>0</v>
      </c>
      <c r="AC13" s="183"/>
      <c r="AD13" s="184"/>
      <c r="AE13" s="185">
        <f t="shared" si="8"/>
        <v>0</v>
      </c>
      <c r="AF13" s="183"/>
      <c r="AG13" s="184"/>
      <c r="AH13" s="185">
        <f t="shared" si="9"/>
        <v>0</v>
      </c>
      <c r="AI13" s="183"/>
      <c r="AJ13" s="184"/>
      <c r="AK13" s="185">
        <f t="shared" si="10"/>
        <v>0</v>
      </c>
      <c r="AL13" s="183"/>
      <c r="AM13" s="184"/>
      <c r="AN13" s="185">
        <f t="shared" si="11"/>
        <v>0</v>
      </c>
    </row>
    <row r="14" spans="2:40" ht="15" customHeight="1">
      <c r="B14" s="157" t="s">
        <v>12</v>
      </c>
      <c r="C14" s="158"/>
      <c r="D14" s="41"/>
      <c r="E14" s="186"/>
      <c r="F14" s="187">
        <f>SUM(F6:F13)</f>
        <v>0</v>
      </c>
      <c r="G14" s="185">
        <f>SUM(G6:G13)</f>
        <v>0</v>
      </c>
      <c r="H14" s="186"/>
      <c r="I14" s="187">
        <f>SUM(I6:I12)</f>
        <v>0</v>
      </c>
      <c r="J14" s="188">
        <f>SUM(J6:J13)</f>
        <v>0</v>
      </c>
      <c r="K14" s="186"/>
      <c r="L14" s="187">
        <f>SUM(L6:L12)</f>
        <v>0</v>
      </c>
      <c r="M14" s="185">
        <f>SUM(M6:M13)</f>
        <v>0</v>
      </c>
      <c r="N14" s="186"/>
      <c r="O14" s="187">
        <f>SUM(O6:O12)</f>
        <v>0</v>
      </c>
      <c r="P14" s="185">
        <f>SUM(P6:P13)</f>
        <v>0</v>
      </c>
      <c r="Q14" s="186"/>
      <c r="R14" s="187">
        <f>SUM(R6:R12)</f>
        <v>0</v>
      </c>
      <c r="S14" s="185">
        <f>SUM(S6:S13)</f>
        <v>0</v>
      </c>
      <c r="T14" s="186"/>
      <c r="U14" s="187">
        <f>SUM(U6:U12)</f>
        <v>0</v>
      </c>
      <c r="V14" s="185">
        <f>SUM(V6:V13)</f>
        <v>0</v>
      </c>
      <c r="W14" s="186"/>
      <c r="X14" s="187">
        <f>SUM(X6:X12)</f>
        <v>0</v>
      </c>
      <c r="Y14" s="185">
        <f>SUM(Y6:Y13)</f>
        <v>0</v>
      </c>
      <c r="Z14" s="186"/>
      <c r="AA14" s="187">
        <f>SUM(AA6:AA12)</f>
        <v>0</v>
      </c>
      <c r="AB14" s="185">
        <f>SUM(AB6:AB13)</f>
        <v>0</v>
      </c>
      <c r="AC14" s="186"/>
      <c r="AD14" s="187">
        <f>SUM(AD6:AD12)</f>
        <v>0</v>
      </c>
      <c r="AE14" s="185">
        <f>SUM(AE6:AE13)</f>
        <v>0</v>
      </c>
      <c r="AF14" s="186"/>
      <c r="AG14" s="187">
        <f>SUM(AG6:AG12)</f>
        <v>0</v>
      </c>
      <c r="AH14" s="185">
        <f>SUM(AH6:AH13)</f>
        <v>0</v>
      </c>
      <c r="AI14" s="186"/>
      <c r="AJ14" s="187">
        <f>SUM(AJ6:AJ12)</f>
        <v>0</v>
      </c>
      <c r="AK14" s="185">
        <f>SUM(AK6:AK13)</f>
        <v>0</v>
      </c>
      <c r="AL14" s="186"/>
      <c r="AM14" s="187">
        <f>SUM(AM6:AM12)</f>
        <v>0</v>
      </c>
      <c r="AN14" s="185">
        <f>SUM(AN6:AN13)</f>
        <v>0</v>
      </c>
    </row>
    <row r="15" spans="2:40" ht="15" customHeight="1" thickBot="1">
      <c r="B15" s="155" t="s">
        <v>13</v>
      </c>
      <c r="C15" s="156"/>
      <c r="D15" s="42"/>
      <c r="E15" s="189"/>
      <c r="F15" s="190"/>
      <c r="G15" s="191">
        <f>ROUND(G14/E2,1)</f>
        <v>0</v>
      </c>
      <c r="H15" s="189"/>
      <c r="I15" s="190"/>
      <c r="J15" s="191">
        <f>ROUND(J14/E2,1)</f>
        <v>0</v>
      </c>
      <c r="K15" s="189"/>
      <c r="L15" s="190"/>
      <c r="M15" s="191">
        <f>ROUND(M14/E2,1)</f>
        <v>0</v>
      </c>
      <c r="N15" s="189"/>
      <c r="O15" s="190"/>
      <c r="P15" s="191">
        <f>ROUND(P14/E2,1)</f>
        <v>0</v>
      </c>
      <c r="Q15" s="189"/>
      <c r="R15" s="190"/>
      <c r="S15" s="191">
        <f>ROUND(S14/E2,1)</f>
        <v>0</v>
      </c>
      <c r="T15" s="189"/>
      <c r="U15" s="190"/>
      <c r="V15" s="191">
        <f>ROUND(V14/E2,1)</f>
        <v>0</v>
      </c>
      <c r="W15" s="189"/>
      <c r="X15" s="190"/>
      <c r="Y15" s="191">
        <f>ROUND(Y14/E2,1)</f>
        <v>0</v>
      </c>
      <c r="Z15" s="189"/>
      <c r="AA15" s="190"/>
      <c r="AB15" s="191">
        <f>ROUND(AB14/E2,1)</f>
        <v>0</v>
      </c>
      <c r="AC15" s="189"/>
      <c r="AD15" s="190"/>
      <c r="AE15" s="191">
        <f>ROUND(AE14/E2,1)</f>
        <v>0</v>
      </c>
      <c r="AF15" s="189"/>
      <c r="AG15" s="190"/>
      <c r="AH15" s="191">
        <f>ROUND(AH14/E2,1)</f>
        <v>0</v>
      </c>
      <c r="AI15" s="189"/>
      <c r="AJ15" s="190"/>
      <c r="AK15" s="191">
        <f>ROUND(AK14/E2,1)</f>
        <v>0</v>
      </c>
      <c r="AL15" s="189"/>
      <c r="AM15" s="190"/>
      <c r="AN15" s="191">
        <f>ROUND(AN14/E2,1)</f>
        <v>0</v>
      </c>
    </row>
    <row r="16" spans="2:40" ht="13.5" customHeight="1">
      <c r="B16" s="28" t="s">
        <v>127</v>
      </c>
    </row>
    <row r="17" spans="2:25" ht="13.5" customHeight="1">
      <c r="B17" s="28" t="s">
        <v>128</v>
      </c>
      <c r="C17" s="40"/>
      <c r="D17" s="40"/>
      <c r="E17" s="40"/>
      <c r="F17" s="40"/>
      <c r="G17" s="40"/>
      <c r="H17" s="40"/>
      <c r="I17" s="40"/>
      <c r="J17" s="40"/>
      <c r="K17" s="40"/>
      <c r="L17" s="40"/>
      <c r="M17" s="40"/>
    </row>
    <row r="18" spans="2:25">
      <c r="B18" s="28" t="s">
        <v>34</v>
      </c>
      <c r="C18" s="40"/>
      <c r="D18" s="40"/>
      <c r="E18" s="40"/>
      <c r="F18" s="40"/>
      <c r="G18" s="40"/>
      <c r="H18" s="40"/>
      <c r="I18" s="40"/>
      <c r="J18" s="40"/>
      <c r="K18" s="40"/>
      <c r="L18" s="40"/>
      <c r="M18" s="40"/>
    </row>
    <row r="19" spans="2:25">
      <c r="B19" s="28" t="s">
        <v>33</v>
      </c>
    </row>
    <row r="20" spans="2:25">
      <c r="B20" s="28" t="s">
        <v>35</v>
      </c>
    </row>
    <row r="21" spans="2:25">
      <c r="B21" s="28" t="s">
        <v>36</v>
      </c>
    </row>
    <row r="22" spans="2:25">
      <c r="B22" s="28" t="s">
        <v>125</v>
      </c>
    </row>
    <row r="23" spans="2:25" s="38" customFormat="1">
      <c r="B23" s="28" t="s">
        <v>124</v>
      </c>
      <c r="C23" s="28"/>
      <c r="D23" s="28"/>
      <c r="E23" s="28"/>
      <c r="F23" s="28"/>
      <c r="G23" s="28"/>
      <c r="H23" s="28"/>
      <c r="I23" s="28"/>
      <c r="J23" s="28"/>
      <c r="K23" s="28"/>
      <c r="L23" s="28"/>
      <c r="M23" s="28"/>
      <c r="N23" s="28"/>
      <c r="O23" s="28"/>
      <c r="P23" s="28"/>
      <c r="Q23" s="28"/>
      <c r="R23" s="28"/>
      <c r="S23" s="28"/>
      <c r="T23" s="28"/>
      <c r="U23" s="28"/>
      <c r="V23" s="28"/>
      <c r="W23" s="28"/>
      <c r="X23" s="28"/>
      <c r="Y23" s="28"/>
    </row>
    <row r="24" spans="2:25" s="38" customFormat="1" ht="12">
      <c r="B24" s="38" t="s">
        <v>14</v>
      </c>
    </row>
    <row r="25" spans="2:25" s="38" customFormat="1" ht="12">
      <c r="B25" s="39" t="s">
        <v>22</v>
      </c>
    </row>
    <row r="26" spans="2:25" s="38" customFormat="1" ht="12">
      <c r="B26" s="39" t="s">
        <v>23</v>
      </c>
    </row>
    <row r="27" spans="2:25">
      <c r="B27" s="39" t="s">
        <v>24</v>
      </c>
      <c r="C27" s="39"/>
      <c r="D27" s="39"/>
      <c r="E27" s="39"/>
      <c r="F27" s="39"/>
      <c r="G27" s="39"/>
      <c r="H27" s="39"/>
      <c r="I27" s="39"/>
      <c r="J27" s="39"/>
      <c r="K27" s="39"/>
      <c r="L27" s="39"/>
      <c r="M27" s="39"/>
      <c r="N27" s="39"/>
      <c r="O27" s="39"/>
      <c r="P27" s="39"/>
      <c r="Q27" s="39"/>
      <c r="R27" s="39"/>
      <c r="S27" s="39"/>
      <c r="T27" s="39"/>
      <c r="U27" s="39"/>
      <c r="V27" s="39"/>
      <c r="W27" s="39"/>
      <c r="X27" s="38"/>
      <c r="Y27" s="38"/>
    </row>
    <row r="28" spans="2:25">
      <c r="B28" s="28" t="s">
        <v>15</v>
      </c>
    </row>
  </sheetData>
  <mergeCells count="16">
    <mergeCell ref="AF4:AG4"/>
    <mergeCell ref="AI4:AJ4"/>
    <mergeCell ref="AL4:AM4"/>
    <mergeCell ref="B15:C15"/>
    <mergeCell ref="N4:O4"/>
    <mergeCell ref="Q4:R4"/>
    <mergeCell ref="T4:U4"/>
    <mergeCell ref="Z4:AA4"/>
    <mergeCell ref="AC4:AD4"/>
    <mergeCell ref="B14:C14"/>
    <mergeCell ref="W4:X4"/>
    <mergeCell ref="C4:D4"/>
    <mergeCell ref="B4:B5"/>
    <mergeCell ref="E4:F4"/>
    <mergeCell ref="H4:I4"/>
    <mergeCell ref="K4:L4"/>
  </mergeCells>
  <phoneticPr fontId="3"/>
  <printOptions horizontalCentered="1" verticalCentered="1"/>
  <pageMargins left="0.59055118110236227" right="0.59055118110236227" top="0.39370078740157483" bottom="0.39370078740157483"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CB6C-0856-49F1-A840-7FBC3FE68ECE}">
  <sheetPr>
    <pageSetUpPr autoPageBreaks="0" fitToPage="1"/>
  </sheetPr>
  <dimension ref="B1:AH63"/>
  <sheetViews>
    <sheetView showGridLines="0" zoomScaleNormal="100" workbookViewId="0">
      <selection activeCell="H61" sqref="H61"/>
    </sheetView>
  </sheetViews>
  <sheetFormatPr defaultRowHeight="12"/>
  <cols>
    <col min="1" max="1" width="0.75" style="1" customWidth="1"/>
    <col min="2" max="2" width="1.625" style="1" customWidth="1"/>
    <col min="3" max="3" width="2.625" style="1" bestFit="1" customWidth="1"/>
    <col min="4" max="4" width="12.75" style="1" customWidth="1"/>
    <col min="5" max="16" width="4.625" style="1" customWidth="1"/>
    <col min="17" max="19" width="1.625" style="1" customWidth="1"/>
    <col min="20" max="20" width="2.625" style="1" bestFit="1" customWidth="1"/>
    <col min="21" max="21" width="12.75" style="1" customWidth="1"/>
    <col min="22" max="33" width="4.625" style="1" customWidth="1"/>
    <col min="34" max="34" width="2.125" style="1" customWidth="1"/>
    <col min="35" max="259" width="9" style="1"/>
    <col min="260" max="260" width="2.125" style="1" customWidth="1"/>
    <col min="261" max="261" width="12.75" style="1" customWidth="1"/>
    <col min="262" max="273" width="4.625" style="1" customWidth="1"/>
    <col min="274" max="276" width="1.625" style="1" customWidth="1"/>
    <col min="277" max="277" width="12.75" style="1" customWidth="1"/>
    <col min="278" max="289" width="4.625" style="1" customWidth="1"/>
    <col min="290" max="290" width="2.125" style="1" customWidth="1"/>
    <col min="291" max="515" width="9" style="1"/>
    <col min="516" max="516" width="2.125" style="1" customWidth="1"/>
    <col min="517" max="517" width="12.75" style="1" customWidth="1"/>
    <col min="518" max="529" width="4.625" style="1" customWidth="1"/>
    <col min="530" max="532" width="1.625" style="1" customWidth="1"/>
    <col min="533" max="533" width="12.75" style="1" customWidth="1"/>
    <col min="534" max="545" width="4.625" style="1" customWidth="1"/>
    <col min="546" max="546" width="2.125" style="1" customWidth="1"/>
    <col min="547" max="771" width="9" style="1"/>
    <col min="772" max="772" width="2.125" style="1" customWidth="1"/>
    <col min="773" max="773" width="12.75" style="1" customWidth="1"/>
    <col min="774" max="785" width="4.625" style="1" customWidth="1"/>
    <col min="786" max="788" width="1.625" style="1" customWidth="1"/>
    <col min="789" max="789" width="12.75" style="1" customWidth="1"/>
    <col min="790" max="801" width="4.625" style="1" customWidth="1"/>
    <col min="802" max="802" width="2.125" style="1" customWidth="1"/>
    <col min="803" max="1027" width="9" style="1"/>
    <col min="1028" max="1028" width="2.125" style="1" customWidth="1"/>
    <col min="1029" max="1029" width="12.75" style="1" customWidth="1"/>
    <col min="1030" max="1041" width="4.625" style="1" customWidth="1"/>
    <col min="1042" max="1044" width="1.625" style="1" customWidth="1"/>
    <col min="1045" max="1045" width="12.75" style="1" customWidth="1"/>
    <col min="1046" max="1057" width="4.625" style="1" customWidth="1"/>
    <col min="1058" max="1058" width="2.125" style="1" customWidth="1"/>
    <col min="1059" max="1283" width="9" style="1"/>
    <col min="1284" max="1284" width="2.125" style="1" customWidth="1"/>
    <col min="1285" max="1285" width="12.75" style="1" customWidth="1"/>
    <col min="1286" max="1297" width="4.625" style="1" customWidth="1"/>
    <col min="1298" max="1300" width="1.625" style="1" customWidth="1"/>
    <col min="1301" max="1301" width="12.75" style="1" customWidth="1"/>
    <col min="1302" max="1313" width="4.625" style="1" customWidth="1"/>
    <col min="1314" max="1314" width="2.125" style="1" customWidth="1"/>
    <col min="1315" max="1539" width="9" style="1"/>
    <col min="1540" max="1540" width="2.125" style="1" customWidth="1"/>
    <col min="1541" max="1541" width="12.75" style="1" customWidth="1"/>
    <col min="1542" max="1553" width="4.625" style="1" customWidth="1"/>
    <col min="1554" max="1556" width="1.625" style="1" customWidth="1"/>
    <col min="1557" max="1557" width="12.75" style="1" customWidth="1"/>
    <col min="1558" max="1569" width="4.625" style="1" customWidth="1"/>
    <col min="1570" max="1570" width="2.125" style="1" customWidth="1"/>
    <col min="1571" max="1795" width="9" style="1"/>
    <col min="1796" max="1796" width="2.125" style="1" customWidth="1"/>
    <col min="1797" max="1797" width="12.75" style="1" customWidth="1"/>
    <col min="1798" max="1809" width="4.625" style="1" customWidth="1"/>
    <col min="1810" max="1812" width="1.625" style="1" customWidth="1"/>
    <col min="1813" max="1813" width="12.75" style="1" customWidth="1"/>
    <col min="1814" max="1825" width="4.625" style="1" customWidth="1"/>
    <col min="1826" max="1826" width="2.125" style="1" customWidth="1"/>
    <col min="1827" max="2051" width="9" style="1"/>
    <col min="2052" max="2052" width="2.125" style="1" customWidth="1"/>
    <col min="2053" max="2053" width="12.75" style="1" customWidth="1"/>
    <col min="2054" max="2065" width="4.625" style="1" customWidth="1"/>
    <col min="2066" max="2068" width="1.625" style="1" customWidth="1"/>
    <col min="2069" max="2069" width="12.75" style="1" customWidth="1"/>
    <col min="2070" max="2081" width="4.625" style="1" customWidth="1"/>
    <col min="2082" max="2082" width="2.125" style="1" customWidth="1"/>
    <col min="2083" max="2307" width="9" style="1"/>
    <col min="2308" max="2308" width="2.125" style="1" customWidth="1"/>
    <col min="2309" max="2309" width="12.75" style="1" customWidth="1"/>
    <col min="2310" max="2321" width="4.625" style="1" customWidth="1"/>
    <col min="2322" max="2324" width="1.625" style="1" customWidth="1"/>
    <col min="2325" max="2325" width="12.75" style="1" customWidth="1"/>
    <col min="2326" max="2337" width="4.625" style="1" customWidth="1"/>
    <col min="2338" max="2338" width="2.125" style="1" customWidth="1"/>
    <col min="2339" max="2563" width="9" style="1"/>
    <col min="2564" max="2564" width="2.125" style="1" customWidth="1"/>
    <col min="2565" max="2565" width="12.75" style="1" customWidth="1"/>
    <col min="2566" max="2577" width="4.625" style="1" customWidth="1"/>
    <col min="2578" max="2580" width="1.625" style="1" customWidth="1"/>
    <col min="2581" max="2581" width="12.75" style="1" customWidth="1"/>
    <col min="2582" max="2593" width="4.625" style="1" customWidth="1"/>
    <col min="2594" max="2594" width="2.125" style="1" customWidth="1"/>
    <col min="2595" max="2819" width="9" style="1"/>
    <col min="2820" max="2820" width="2.125" style="1" customWidth="1"/>
    <col min="2821" max="2821" width="12.75" style="1" customWidth="1"/>
    <col min="2822" max="2833" width="4.625" style="1" customWidth="1"/>
    <col min="2834" max="2836" width="1.625" style="1" customWidth="1"/>
    <col min="2837" max="2837" width="12.75" style="1" customWidth="1"/>
    <col min="2838" max="2849" width="4.625" style="1" customWidth="1"/>
    <col min="2850" max="2850" width="2.125" style="1" customWidth="1"/>
    <col min="2851" max="3075" width="9" style="1"/>
    <col min="3076" max="3076" width="2.125" style="1" customWidth="1"/>
    <col min="3077" max="3077" width="12.75" style="1" customWidth="1"/>
    <col min="3078" max="3089" width="4.625" style="1" customWidth="1"/>
    <col min="3090" max="3092" width="1.625" style="1" customWidth="1"/>
    <col min="3093" max="3093" width="12.75" style="1" customWidth="1"/>
    <col min="3094" max="3105" width="4.625" style="1" customWidth="1"/>
    <col min="3106" max="3106" width="2.125" style="1" customWidth="1"/>
    <col min="3107" max="3331" width="9" style="1"/>
    <col min="3332" max="3332" width="2.125" style="1" customWidth="1"/>
    <col min="3333" max="3333" width="12.75" style="1" customWidth="1"/>
    <col min="3334" max="3345" width="4.625" style="1" customWidth="1"/>
    <col min="3346" max="3348" width="1.625" style="1" customWidth="1"/>
    <col min="3349" max="3349" width="12.75" style="1" customWidth="1"/>
    <col min="3350" max="3361" width="4.625" style="1" customWidth="1"/>
    <col min="3362" max="3362" width="2.125" style="1" customWidth="1"/>
    <col min="3363" max="3587" width="9" style="1"/>
    <col min="3588" max="3588" width="2.125" style="1" customWidth="1"/>
    <col min="3589" max="3589" width="12.75" style="1" customWidth="1"/>
    <col min="3590" max="3601" width="4.625" style="1" customWidth="1"/>
    <col min="3602" max="3604" width="1.625" style="1" customWidth="1"/>
    <col min="3605" max="3605" width="12.75" style="1" customWidth="1"/>
    <col min="3606" max="3617" width="4.625" style="1" customWidth="1"/>
    <col min="3618" max="3618" width="2.125" style="1" customWidth="1"/>
    <col min="3619" max="3843" width="9" style="1"/>
    <col min="3844" max="3844" width="2.125" style="1" customWidth="1"/>
    <col min="3845" max="3845" width="12.75" style="1" customWidth="1"/>
    <col min="3846" max="3857" width="4.625" style="1" customWidth="1"/>
    <col min="3858" max="3860" width="1.625" style="1" customWidth="1"/>
    <col min="3861" max="3861" width="12.75" style="1" customWidth="1"/>
    <col min="3862" max="3873" width="4.625" style="1" customWidth="1"/>
    <col min="3874" max="3874" width="2.125" style="1" customWidth="1"/>
    <col min="3875" max="4099" width="9" style="1"/>
    <col min="4100" max="4100" width="2.125" style="1" customWidth="1"/>
    <col min="4101" max="4101" width="12.75" style="1" customWidth="1"/>
    <col min="4102" max="4113" width="4.625" style="1" customWidth="1"/>
    <col min="4114" max="4116" width="1.625" style="1" customWidth="1"/>
    <col min="4117" max="4117" width="12.75" style="1" customWidth="1"/>
    <col min="4118" max="4129" width="4.625" style="1" customWidth="1"/>
    <col min="4130" max="4130" width="2.125" style="1" customWidth="1"/>
    <col min="4131" max="4355" width="9" style="1"/>
    <col min="4356" max="4356" width="2.125" style="1" customWidth="1"/>
    <col min="4357" max="4357" width="12.75" style="1" customWidth="1"/>
    <col min="4358" max="4369" width="4.625" style="1" customWidth="1"/>
    <col min="4370" max="4372" width="1.625" style="1" customWidth="1"/>
    <col min="4373" max="4373" width="12.75" style="1" customWidth="1"/>
    <col min="4374" max="4385" width="4.625" style="1" customWidth="1"/>
    <col min="4386" max="4386" width="2.125" style="1" customWidth="1"/>
    <col min="4387" max="4611" width="9" style="1"/>
    <col min="4612" max="4612" width="2.125" style="1" customWidth="1"/>
    <col min="4613" max="4613" width="12.75" style="1" customWidth="1"/>
    <col min="4614" max="4625" width="4.625" style="1" customWidth="1"/>
    <col min="4626" max="4628" width="1.625" style="1" customWidth="1"/>
    <col min="4629" max="4629" width="12.75" style="1" customWidth="1"/>
    <col min="4630" max="4641" width="4.625" style="1" customWidth="1"/>
    <col min="4642" max="4642" width="2.125" style="1" customWidth="1"/>
    <col min="4643" max="4867" width="9" style="1"/>
    <col min="4868" max="4868" width="2.125" style="1" customWidth="1"/>
    <col min="4869" max="4869" width="12.75" style="1" customWidth="1"/>
    <col min="4870" max="4881" width="4.625" style="1" customWidth="1"/>
    <col min="4882" max="4884" width="1.625" style="1" customWidth="1"/>
    <col min="4885" max="4885" width="12.75" style="1" customWidth="1"/>
    <col min="4886" max="4897" width="4.625" style="1" customWidth="1"/>
    <col min="4898" max="4898" width="2.125" style="1" customWidth="1"/>
    <col min="4899" max="5123" width="9" style="1"/>
    <col min="5124" max="5124" width="2.125" style="1" customWidth="1"/>
    <col min="5125" max="5125" width="12.75" style="1" customWidth="1"/>
    <col min="5126" max="5137" width="4.625" style="1" customWidth="1"/>
    <col min="5138" max="5140" width="1.625" style="1" customWidth="1"/>
    <col min="5141" max="5141" width="12.75" style="1" customWidth="1"/>
    <col min="5142" max="5153" width="4.625" style="1" customWidth="1"/>
    <col min="5154" max="5154" width="2.125" style="1" customWidth="1"/>
    <col min="5155" max="5379" width="9" style="1"/>
    <col min="5380" max="5380" width="2.125" style="1" customWidth="1"/>
    <col min="5381" max="5381" width="12.75" style="1" customWidth="1"/>
    <col min="5382" max="5393" width="4.625" style="1" customWidth="1"/>
    <col min="5394" max="5396" width="1.625" style="1" customWidth="1"/>
    <col min="5397" max="5397" width="12.75" style="1" customWidth="1"/>
    <col min="5398" max="5409" width="4.625" style="1" customWidth="1"/>
    <col min="5410" max="5410" width="2.125" style="1" customWidth="1"/>
    <col min="5411" max="5635" width="9" style="1"/>
    <col min="5636" max="5636" width="2.125" style="1" customWidth="1"/>
    <col min="5637" max="5637" width="12.75" style="1" customWidth="1"/>
    <col min="5638" max="5649" width="4.625" style="1" customWidth="1"/>
    <col min="5650" max="5652" width="1.625" style="1" customWidth="1"/>
    <col min="5653" max="5653" width="12.75" style="1" customWidth="1"/>
    <col min="5654" max="5665" width="4.625" style="1" customWidth="1"/>
    <col min="5666" max="5666" width="2.125" style="1" customWidth="1"/>
    <col min="5667" max="5891" width="9" style="1"/>
    <col min="5892" max="5892" width="2.125" style="1" customWidth="1"/>
    <col min="5893" max="5893" width="12.75" style="1" customWidth="1"/>
    <col min="5894" max="5905" width="4.625" style="1" customWidth="1"/>
    <col min="5906" max="5908" width="1.625" style="1" customWidth="1"/>
    <col min="5909" max="5909" width="12.75" style="1" customWidth="1"/>
    <col min="5910" max="5921" width="4.625" style="1" customWidth="1"/>
    <col min="5922" max="5922" width="2.125" style="1" customWidth="1"/>
    <col min="5923" max="6147" width="9" style="1"/>
    <col min="6148" max="6148" width="2.125" style="1" customWidth="1"/>
    <col min="6149" max="6149" width="12.75" style="1" customWidth="1"/>
    <col min="6150" max="6161" width="4.625" style="1" customWidth="1"/>
    <col min="6162" max="6164" width="1.625" style="1" customWidth="1"/>
    <col min="6165" max="6165" width="12.75" style="1" customWidth="1"/>
    <col min="6166" max="6177" width="4.625" style="1" customWidth="1"/>
    <col min="6178" max="6178" width="2.125" style="1" customWidth="1"/>
    <col min="6179" max="6403" width="9" style="1"/>
    <col min="6404" max="6404" width="2.125" style="1" customWidth="1"/>
    <col min="6405" max="6405" width="12.75" style="1" customWidth="1"/>
    <col min="6406" max="6417" width="4.625" style="1" customWidth="1"/>
    <col min="6418" max="6420" width="1.625" style="1" customWidth="1"/>
    <col min="6421" max="6421" width="12.75" style="1" customWidth="1"/>
    <col min="6422" max="6433" width="4.625" style="1" customWidth="1"/>
    <col min="6434" max="6434" width="2.125" style="1" customWidth="1"/>
    <col min="6435" max="6659" width="9" style="1"/>
    <col min="6660" max="6660" width="2.125" style="1" customWidth="1"/>
    <col min="6661" max="6661" width="12.75" style="1" customWidth="1"/>
    <col min="6662" max="6673" width="4.625" style="1" customWidth="1"/>
    <col min="6674" max="6676" width="1.625" style="1" customWidth="1"/>
    <col min="6677" max="6677" width="12.75" style="1" customWidth="1"/>
    <col min="6678" max="6689" width="4.625" style="1" customWidth="1"/>
    <col min="6690" max="6690" width="2.125" style="1" customWidth="1"/>
    <col min="6691" max="6915" width="9" style="1"/>
    <col min="6916" max="6916" width="2.125" style="1" customWidth="1"/>
    <col min="6917" max="6917" width="12.75" style="1" customWidth="1"/>
    <col min="6918" max="6929" width="4.625" style="1" customWidth="1"/>
    <col min="6930" max="6932" width="1.625" style="1" customWidth="1"/>
    <col min="6933" max="6933" width="12.75" style="1" customWidth="1"/>
    <col min="6934" max="6945" width="4.625" style="1" customWidth="1"/>
    <col min="6946" max="6946" width="2.125" style="1" customWidth="1"/>
    <col min="6947" max="7171" width="9" style="1"/>
    <col min="7172" max="7172" width="2.125" style="1" customWidth="1"/>
    <col min="7173" max="7173" width="12.75" style="1" customWidth="1"/>
    <col min="7174" max="7185" width="4.625" style="1" customWidth="1"/>
    <col min="7186" max="7188" width="1.625" style="1" customWidth="1"/>
    <col min="7189" max="7189" width="12.75" style="1" customWidth="1"/>
    <col min="7190" max="7201" width="4.625" style="1" customWidth="1"/>
    <col min="7202" max="7202" width="2.125" style="1" customWidth="1"/>
    <col min="7203" max="7427" width="9" style="1"/>
    <col min="7428" max="7428" width="2.125" style="1" customWidth="1"/>
    <col min="7429" max="7429" width="12.75" style="1" customWidth="1"/>
    <col min="7430" max="7441" width="4.625" style="1" customWidth="1"/>
    <col min="7442" max="7444" width="1.625" style="1" customWidth="1"/>
    <col min="7445" max="7445" width="12.75" style="1" customWidth="1"/>
    <col min="7446" max="7457" width="4.625" style="1" customWidth="1"/>
    <col min="7458" max="7458" width="2.125" style="1" customWidth="1"/>
    <col min="7459" max="7683" width="9" style="1"/>
    <col min="7684" max="7684" width="2.125" style="1" customWidth="1"/>
    <col min="7685" max="7685" width="12.75" style="1" customWidth="1"/>
    <col min="7686" max="7697" width="4.625" style="1" customWidth="1"/>
    <col min="7698" max="7700" width="1.625" style="1" customWidth="1"/>
    <col min="7701" max="7701" width="12.75" style="1" customWidth="1"/>
    <col min="7702" max="7713" width="4.625" style="1" customWidth="1"/>
    <col min="7714" max="7714" width="2.125" style="1" customWidth="1"/>
    <col min="7715" max="7939" width="9" style="1"/>
    <col min="7940" max="7940" width="2.125" style="1" customWidth="1"/>
    <col min="7941" max="7941" width="12.75" style="1" customWidth="1"/>
    <col min="7942" max="7953" width="4.625" style="1" customWidth="1"/>
    <col min="7954" max="7956" width="1.625" style="1" customWidth="1"/>
    <col min="7957" max="7957" width="12.75" style="1" customWidth="1"/>
    <col min="7958" max="7969" width="4.625" style="1" customWidth="1"/>
    <col min="7970" max="7970" width="2.125" style="1" customWidth="1"/>
    <col min="7971" max="8195" width="9" style="1"/>
    <col min="8196" max="8196" width="2.125" style="1" customWidth="1"/>
    <col min="8197" max="8197" width="12.75" style="1" customWidth="1"/>
    <col min="8198" max="8209" width="4.625" style="1" customWidth="1"/>
    <col min="8210" max="8212" width="1.625" style="1" customWidth="1"/>
    <col min="8213" max="8213" width="12.75" style="1" customWidth="1"/>
    <col min="8214" max="8225" width="4.625" style="1" customWidth="1"/>
    <col min="8226" max="8226" width="2.125" style="1" customWidth="1"/>
    <col min="8227" max="8451" width="9" style="1"/>
    <col min="8452" max="8452" width="2.125" style="1" customWidth="1"/>
    <col min="8453" max="8453" width="12.75" style="1" customWidth="1"/>
    <col min="8454" max="8465" width="4.625" style="1" customWidth="1"/>
    <col min="8466" max="8468" width="1.625" style="1" customWidth="1"/>
    <col min="8469" max="8469" width="12.75" style="1" customWidth="1"/>
    <col min="8470" max="8481" width="4.625" style="1" customWidth="1"/>
    <col min="8482" max="8482" width="2.125" style="1" customWidth="1"/>
    <col min="8483" max="8707" width="9" style="1"/>
    <col min="8708" max="8708" width="2.125" style="1" customWidth="1"/>
    <col min="8709" max="8709" width="12.75" style="1" customWidth="1"/>
    <col min="8710" max="8721" width="4.625" style="1" customWidth="1"/>
    <col min="8722" max="8724" width="1.625" style="1" customWidth="1"/>
    <col min="8725" max="8725" width="12.75" style="1" customWidth="1"/>
    <col min="8726" max="8737" width="4.625" style="1" customWidth="1"/>
    <col min="8738" max="8738" width="2.125" style="1" customWidth="1"/>
    <col min="8739" max="8963" width="9" style="1"/>
    <col min="8964" max="8964" width="2.125" style="1" customWidth="1"/>
    <col min="8965" max="8965" width="12.75" style="1" customWidth="1"/>
    <col min="8966" max="8977" width="4.625" style="1" customWidth="1"/>
    <col min="8978" max="8980" width="1.625" style="1" customWidth="1"/>
    <col min="8981" max="8981" width="12.75" style="1" customWidth="1"/>
    <col min="8982" max="8993" width="4.625" style="1" customWidth="1"/>
    <col min="8994" max="8994" width="2.125" style="1" customWidth="1"/>
    <col min="8995" max="9219" width="9" style="1"/>
    <col min="9220" max="9220" width="2.125" style="1" customWidth="1"/>
    <col min="9221" max="9221" width="12.75" style="1" customWidth="1"/>
    <col min="9222" max="9233" width="4.625" style="1" customWidth="1"/>
    <col min="9234" max="9236" width="1.625" style="1" customWidth="1"/>
    <col min="9237" max="9237" width="12.75" style="1" customWidth="1"/>
    <col min="9238" max="9249" width="4.625" style="1" customWidth="1"/>
    <col min="9250" max="9250" width="2.125" style="1" customWidth="1"/>
    <col min="9251" max="9475" width="9" style="1"/>
    <col min="9476" max="9476" width="2.125" style="1" customWidth="1"/>
    <col min="9477" max="9477" width="12.75" style="1" customWidth="1"/>
    <col min="9478" max="9489" width="4.625" style="1" customWidth="1"/>
    <col min="9490" max="9492" width="1.625" style="1" customWidth="1"/>
    <col min="9493" max="9493" width="12.75" style="1" customWidth="1"/>
    <col min="9494" max="9505" width="4.625" style="1" customWidth="1"/>
    <col min="9506" max="9506" width="2.125" style="1" customWidth="1"/>
    <col min="9507" max="9731" width="9" style="1"/>
    <col min="9732" max="9732" width="2.125" style="1" customWidth="1"/>
    <col min="9733" max="9733" width="12.75" style="1" customWidth="1"/>
    <col min="9734" max="9745" width="4.625" style="1" customWidth="1"/>
    <col min="9746" max="9748" width="1.625" style="1" customWidth="1"/>
    <col min="9749" max="9749" width="12.75" style="1" customWidth="1"/>
    <col min="9750" max="9761" width="4.625" style="1" customWidth="1"/>
    <col min="9762" max="9762" width="2.125" style="1" customWidth="1"/>
    <col min="9763" max="9987" width="9" style="1"/>
    <col min="9988" max="9988" width="2.125" style="1" customWidth="1"/>
    <col min="9989" max="9989" width="12.75" style="1" customWidth="1"/>
    <col min="9990" max="10001" width="4.625" style="1" customWidth="1"/>
    <col min="10002" max="10004" width="1.625" style="1" customWidth="1"/>
    <col min="10005" max="10005" width="12.75" style="1" customWidth="1"/>
    <col min="10006" max="10017" width="4.625" style="1" customWidth="1"/>
    <col min="10018" max="10018" width="2.125" style="1" customWidth="1"/>
    <col min="10019" max="10243" width="9" style="1"/>
    <col min="10244" max="10244" width="2.125" style="1" customWidth="1"/>
    <col min="10245" max="10245" width="12.75" style="1" customWidth="1"/>
    <col min="10246" max="10257" width="4.625" style="1" customWidth="1"/>
    <col min="10258" max="10260" width="1.625" style="1" customWidth="1"/>
    <col min="10261" max="10261" width="12.75" style="1" customWidth="1"/>
    <col min="10262" max="10273" width="4.625" style="1" customWidth="1"/>
    <col min="10274" max="10274" width="2.125" style="1" customWidth="1"/>
    <col min="10275" max="10499" width="9" style="1"/>
    <col min="10500" max="10500" width="2.125" style="1" customWidth="1"/>
    <col min="10501" max="10501" width="12.75" style="1" customWidth="1"/>
    <col min="10502" max="10513" width="4.625" style="1" customWidth="1"/>
    <col min="10514" max="10516" width="1.625" style="1" customWidth="1"/>
    <col min="10517" max="10517" width="12.75" style="1" customWidth="1"/>
    <col min="10518" max="10529" width="4.625" style="1" customWidth="1"/>
    <col min="10530" max="10530" width="2.125" style="1" customWidth="1"/>
    <col min="10531" max="10755" width="9" style="1"/>
    <col min="10756" max="10756" width="2.125" style="1" customWidth="1"/>
    <col min="10757" max="10757" width="12.75" style="1" customWidth="1"/>
    <col min="10758" max="10769" width="4.625" style="1" customWidth="1"/>
    <col min="10770" max="10772" width="1.625" style="1" customWidth="1"/>
    <col min="10773" max="10773" width="12.75" style="1" customWidth="1"/>
    <col min="10774" max="10785" width="4.625" style="1" customWidth="1"/>
    <col min="10786" max="10786" width="2.125" style="1" customWidth="1"/>
    <col min="10787" max="11011" width="9" style="1"/>
    <col min="11012" max="11012" width="2.125" style="1" customWidth="1"/>
    <col min="11013" max="11013" width="12.75" style="1" customWidth="1"/>
    <col min="11014" max="11025" width="4.625" style="1" customWidth="1"/>
    <col min="11026" max="11028" width="1.625" style="1" customWidth="1"/>
    <col min="11029" max="11029" width="12.75" style="1" customWidth="1"/>
    <col min="11030" max="11041" width="4.625" style="1" customWidth="1"/>
    <col min="11042" max="11042" width="2.125" style="1" customWidth="1"/>
    <col min="11043" max="11267" width="9" style="1"/>
    <col min="11268" max="11268" width="2.125" style="1" customWidth="1"/>
    <col min="11269" max="11269" width="12.75" style="1" customWidth="1"/>
    <col min="11270" max="11281" width="4.625" style="1" customWidth="1"/>
    <col min="11282" max="11284" width="1.625" style="1" customWidth="1"/>
    <col min="11285" max="11285" width="12.75" style="1" customWidth="1"/>
    <col min="11286" max="11297" width="4.625" style="1" customWidth="1"/>
    <col min="11298" max="11298" width="2.125" style="1" customWidth="1"/>
    <col min="11299" max="11523" width="9" style="1"/>
    <col min="11524" max="11524" width="2.125" style="1" customWidth="1"/>
    <col min="11525" max="11525" width="12.75" style="1" customWidth="1"/>
    <col min="11526" max="11537" width="4.625" style="1" customWidth="1"/>
    <col min="11538" max="11540" width="1.625" style="1" customWidth="1"/>
    <col min="11541" max="11541" width="12.75" style="1" customWidth="1"/>
    <col min="11542" max="11553" width="4.625" style="1" customWidth="1"/>
    <col min="11554" max="11554" width="2.125" style="1" customWidth="1"/>
    <col min="11555" max="11779" width="9" style="1"/>
    <col min="11780" max="11780" width="2.125" style="1" customWidth="1"/>
    <col min="11781" max="11781" width="12.75" style="1" customWidth="1"/>
    <col min="11782" max="11793" width="4.625" style="1" customWidth="1"/>
    <col min="11794" max="11796" width="1.625" style="1" customWidth="1"/>
    <col min="11797" max="11797" width="12.75" style="1" customWidth="1"/>
    <col min="11798" max="11809" width="4.625" style="1" customWidth="1"/>
    <col min="11810" max="11810" width="2.125" style="1" customWidth="1"/>
    <col min="11811" max="12035" width="9" style="1"/>
    <col min="12036" max="12036" width="2.125" style="1" customWidth="1"/>
    <col min="12037" max="12037" width="12.75" style="1" customWidth="1"/>
    <col min="12038" max="12049" width="4.625" style="1" customWidth="1"/>
    <col min="12050" max="12052" width="1.625" style="1" customWidth="1"/>
    <col min="12053" max="12053" width="12.75" style="1" customWidth="1"/>
    <col min="12054" max="12065" width="4.625" style="1" customWidth="1"/>
    <col min="12066" max="12066" width="2.125" style="1" customWidth="1"/>
    <col min="12067" max="12291" width="9" style="1"/>
    <col min="12292" max="12292" width="2.125" style="1" customWidth="1"/>
    <col min="12293" max="12293" width="12.75" style="1" customWidth="1"/>
    <col min="12294" max="12305" width="4.625" style="1" customWidth="1"/>
    <col min="12306" max="12308" width="1.625" style="1" customWidth="1"/>
    <col min="12309" max="12309" width="12.75" style="1" customWidth="1"/>
    <col min="12310" max="12321" width="4.625" style="1" customWidth="1"/>
    <col min="12322" max="12322" width="2.125" style="1" customWidth="1"/>
    <col min="12323" max="12547" width="9" style="1"/>
    <col min="12548" max="12548" width="2.125" style="1" customWidth="1"/>
    <col min="12549" max="12549" width="12.75" style="1" customWidth="1"/>
    <col min="12550" max="12561" width="4.625" style="1" customWidth="1"/>
    <col min="12562" max="12564" width="1.625" style="1" customWidth="1"/>
    <col min="12565" max="12565" width="12.75" style="1" customWidth="1"/>
    <col min="12566" max="12577" width="4.625" style="1" customWidth="1"/>
    <col min="12578" max="12578" width="2.125" style="1" customWidth="1"/>
    <col min="12579" max="12803" width="9" style="1"/>
    <col min="12804" max="12804" width="2.125" style="1" customWidth="1"/>
    <col min="12805" max="12805" width="12.75" style="1" customWidth="1"/>
    <col min="12806" max="12817" width="4.625" style="1" customWidth="1"/>
    <col min="12818" max="12820" width="1.625" style="1" customWidth="1"/>
    <col min="12821" max="12821" width="12.75" style="1" customWidth="1"/>
    <col min="12822" max="12833" width="4.625" style="1" customWidth="1"/>
    <col min="12834" max="12834" width="2.125" style="1" customWidth="1"/>
    <col min="12835" max="13059" width="9" style="1"/>
    <col min="13060" max="13060" width="2.125" style="1" customWidth="1"/>
    <col min="13061" max="13061" width="12.75" style="1" customWidth="1"/>
    <col min="13062" max="13073" width="4.625" style="1" customWidth="1"/>
    <col min="13074" max="13076" width="1.625" style="1" customWidth="1"/>
    <col min="13077" max="13077" width="12.75" style="1" customWidth="1"/>
    <col min="13078" max="13089" width="4.625" style="1" customWidth="1"/>
    <col min="13090" max="13090" width="2.125" style="1" customWidth="1"/>
    <col min="13091" max="13315" width="9" style="1"/>
    <col min="13316" max="13316" width="2.125" style="1" customWidth="1"/>
    <col min="13317" max="13317" width="12.75" style="1" customWidth="1"/>
    <col min="13318" max="13329" width="4.625" style="1" customWidth="1"/>
    <col min="13330" max="13332" width="1.625" style="1" customWidth="1"/>
    <col min="13333" max="13333" width="12.75" style="1" customWidth="1"/>
    <col min="13334" max="13345" width="4.625" style="1" customWidth="1"/>
    <col min="13346" max="13346" width="2.125" style="1" customWidth="1"/>
    <col min="13347" max="13571" width="9" style="1"/>
    <col min="13572" max="13572" width="2.125" style="1" customWidth="1"/>
    <col min="13573" max="13573" width="12.75" style="1" customWidth="1"/>
    <col min="13574" max="13585" width="4.625" style="1" customWidth="1"/>
    <col min="13586" max="13588" width="1.625" style="1" customWidth="1"/>
    <col min="13589" max="13589" width="12.75" style="1" customWidth="1"/>
    <col min="13590" max="13601" width="4.625" style="1" customWidth="1"/>
    <col min="13602" max="13602" width="2.125" style="1" customWidth="1"/>
    <col min="13603" max="13827" width="9" style="1"/>
    <col min="13828" max="13828" width="2.125" style="1" customWidth="1"/>
    <col min="13829" max="13829" width="12.75" style="1" customWidth="1"/>
    <col min="13830" max="13841" width="4.625" style="1" customWidth="1"/>
    <col min="13842" max="13844" width="1.625" style="1" customWidth="1"/>
    <col min="13845" max="13845" width="12.75" style="1" customWidth="1"/>
    <col min="13846" max="13857" width="4.625" style="1" customWidth="1"/>
    <col min="13858" max="13858" width="2.125" style="1" customWidth="1"/>
    <col min="13859" max="14083" width="9" style="1"/>
    <col min="14084" max="14084" width="2.125" style="1" customWidth="1"/>
    <col min="14085" max="14085" width="12.75" style="1" customWidth="1"/>
    <col min="14086" max="14097" width="4.625" style="1" customWidth="1"/>
    <col min="14098" max="14100" width="1.625" style="1" customWidth="1"/>
    <col min="14101" max="14101" width="12.75" style="1" customWidth="1"/>
    <col min="14102" max="14113" width="4.625" style="1" customWidth="1"/>
    <col min="14114" max="14114" width="2.125" style="1" customWidth="1"/>
    <col min="14115" max="14339" width="9" style="1"/>
    <col min="14340" max="14340" width="2.125" style="1" customWidth="1"/>
    <col min="14341" max="14341" width="12.75" style="1" customWidth="1"/>
    <col min="14342" max="14353" width="4.625" style="1" customWidth="1"/>
    <col min="14354" max="14356" width="1.625" style="1" customWidth="1"/>
    <col min="14357" max="14357" width="12.75" style="1" customWidth="1"/>
    <col min="14358" max="14369" width="4.625" style="1" customWidth="1"/>
    <col min="14370" max="14370" width="2.125" style="1" customWidth="1"/>
    <col min="14371" max="14595" width="9" style="1"/>
    <col min="14596" max="14596" width="2.125" style="1" customWidth="1"/>
    <col min="14597" max="14597" width="12.75" style="1" customWidth="1"/>
    <col min="14598" max="14609" width="4.625" style="1" customWidth="1"/>
    <col min="14610" max="14612" width="1.625" style="1" customWidth="1"/>
    <col min="14613" max="14613" width="12.75" style="1" customWidth="1"/>
    <col min="14614" max="14625" width="4.625" style="1" customWidth="1"/>
    <col min="14626" max="14626" width="2.125" style="1" customWidth="1"/>
    <col min="14627" max="14851" width="9" style="1"/>
    <col min="14852" max="14852" width="2.125" style="1" customWidth="1"/>
    <col min="14853" max="14853" width="12.75" style="1" customWidth="1"/>
    <col min="14854" max="14865" width="4.625" style="1" customWidth="1"/>
    <col min="14866" max="14868" width="1.625" style="1" customWidth="1"/>
    <col min="14869" max="14869" width="12.75" style="1" customWidth="1"/>
    <col min="14870" max="14881" width="4.625" style="1" customWidth="1"/>
    <col min="14882" max="14882" width="2.125" style="1" customWidth="1"/>
    <col min="14883" max="15107" width="9" style="1"/>
    <col min="15108" max="15108" width="2.125" style="1" customWidth="1"/>
    <col min="15109" max="15109" width="12.75" style="1" customWidth="1"/>
    <col min="15110" max="15121" width="4.625" style="1" customWidth="1"/>
    <col min="15122" max="15124" width="1.625" style="1" customWidth="1"/>
    <col min="15125" max="15125" width="12.75" style="1" customWidth="1"/>
    <col min="15126" max="15137" width="4.625" style="1" customWidth="1"/>
    <col min="15138" max="15138" width="2.125" style="1" customWidth="1"/>
    <col min="15139" max="15363" width="9" style="1"/>
    <col min="15364" max="15364" width="2.125" style="1" customWidth="1"/>
    <col min="15365" max="15365" width="12.75" style="1" customWidth="1"/>
    <col min="15366" max="15377" width="4.625" style="1" customWidth="1"/>
    <col min="15378" max="15380" width="1.625" style="1" customWidth="1"/>
    <col min="15381" max="15381" width="12.75" style="1" customWidth="1"/>
    <col min="15382" max="15393" width="4.625" style="1" customWidth="1"/>
    <col min="15394" max="15394" width="2.125" style="1" customWidth="1"/>
    <col min="15395" max="15619" width="9" style="1"/>
    <col min="15620" max="15620" width="2.125" style="1" customWidth="1"/>
    <col min="15621" max="15621" width="12.75" style="1" customWidth="1"/>
    <col min="15622" max="15633" width="4.625" style="1" customWidth="1"/>
    <col min="15634" max="15636" width="1.625" style="1" customWidth="1"/>
    <col min="15637" max="15637" width="12.75" style="1" customWidth="1"/>
    <col min="15638" max="15649" width="4.625" style="1" customWidth="1"/>
    <col min="15650" max="15650" width="2.125" style="1" customWidth="1"/>
    <col min="15651" max="15875" width="9" style="1"/>
    <col min="15876" max="15876" width="2.125" style="1" customWidth="1"/>
    <col min="15877" max="15877" width="12.75" style="1" customWidth="1"/>
    <col min="15878" max="15889" width="4.625" style="1" customWidth="1"/>
    <col min="15890" max="15892" width="1.625" style="1" customWidth="1"/>
    <col min="15893" max="15893" width="12.75" style="1" customWidth="1"/>
    <col min="15894" max="15905" width="4.625" style="1" customWidth="1"/>
    <col min="15906" max="15906" width="2.125" style="1" customWidth="1"/>
    <col min="15907" max="16131" width="9" style="1"/>
    <col min="16132" max="16132" width="2.125" style="1" customWidth="1"/>
    <col min="16133" max="16133" width="12.75" style="1" customWidth="1"/>
    <col min="16134" max="16145" width="4.625" style="1" customWidth="1"/>
    <col min="16146" max="16148" width="1.625" style="1" customWidth="1"/>
    <col min="16149" max="16149" width="12.75" style="1" customWidth="1"/>
    <col min="16150" max="16161" width="4.625" style="1" customWidth="1"/>
    <col min="16162" max="16162" width="2.125" style="1" customWidth="1"/>
    <col min="16163" max="16384" width="9" style="1"/>
  </cols>
  <sheetData>
    <row r="1" spans="2:34" ht="29.25" customHeight="1" thickBot="1"/>
    <row r="2" spans="2:34" ht="12.75" thickTop="1">
      <c r="B2" s="3"/>
      <c r="C2" s="4"/>
      <c r="D2" s="4"/>
      <c r="E2" s="4"/>
      <c r="F2" s="4"/>
      <c r="G2" s="4"/>
      <c r="H2" s="4"/>
      <c r="I2" s="4"/>
      <c r="J2" s="4"/>
      <c r="K2" s="4"/>
      <c r="L2" s="4"/>
      <c r="M2" s="4"/>
      <c r="N2" s="4"/>
      <c r="O2" s="4"/>
      <c r="P2" s="4"/>
      <c r="Q2" s="5"/>
      <c r="S2" s="3"/>
      <c r="T2" s="4"/>
      <c r="U2" s="4"/>
      <c r="V2" s="4"/>
      <c r="W2" s="4"/>
      <c r="X2" s="4"/>
      <c r="Y2" s="4"/>
      <c r="Z2" s="4"/>
      <c r="AA2" s="4"/>
      <c r="AB2" s="4"/>
      <c r="AC2" s="4"/>
      <c r="AD2" s="4"/>
      <c r="AE2" s="4"/>
      <c r="AF2" s="4"/>
      <c r="AG2" s="4"/>
      <c r="AH2" s="5"/>
    </row>
    <row r="3" spans="2:34" ht="14.25">
      <c r="B3" s="6"/>
      <c r="C3" s="51"/>
      <c r="D3" s="167" t="s">
        <v>16</v>
      </c>
      <c r="E3" s="167"/>
      <c r="F3" s="167"/>
      <c r="G3" s="167"/>
      <c r="H3" s="167"/>
      <c r="I3" s="167"/>
      <c r="J3" s="167"/>
      <c r="K3" s="167"/>
      <c r="L3" s="167"/>
      <c r="M3" s="167"/>
      <c r="N3" s="167"/>
      <c r="O3" s="167"/>
      <c r="P3" s="167"/>
      <c r="Q3" s="7"/>
      <c r="R3" s="26"/>
      <c r="S3" s="6"/>
      <c r="T3" s="51"/>
      <c r="U3" s="167" t="s">
        <v>17</v>
      </c>
      <c r="V3" s="167"/>
      <c r="W3" s="167"/>
      <c r="X3" s="167"/>
      <c r="Y3" s="167"/>
      <c r="Z3" s="167"/>
      <c r="AA3" s="167"/>
      <c r="AB3" s="167"/>
      <c r="AC3" s="167"/>
      <c r="AD3" s="167"/>
      <c r="AE3" s="167"/>
      <c r="AF3" s="167"/>
      <c r="AG3" s="167"/>
      <c r="AH3" s="8"/>
    </row>
    <row r="4" spans="2:34">
      <c r="B4" s="6"/>
      <c r="C4" s="51"/>
      <c r="D4" s="2"/>
      <c r="E4" s="2"/>
      <c r="F4" s="2"/>
      <c r="G4" s="2"/>
      <c r="H4" s="2"/>
      <c r="I4" s="2"/>
      <c r="J4" s="2"/>
      <c r="K4" s="2"/>
      <c r="L4" s="2"/>
      <c r="M4" s="2"/>
      <c r="N4" s="2"/>
      <c r="O4" s="2"/>
      <c r="P4" s="9" t="s">
        <v>18</v>
      </c>
      <c r="Q4" s="10"/>
      <c r="R4" s="9"/>
      <c r="S4" s="6"/>
      <c r="T4" s="51"/>
      <c r="U4" s="2"/>
      <c r="V4" s="2"/>
      <c r="W4" s="2"/>
      <c r="X4" s="2"/>
      <c r="Y4" s="2"/>
      <c r="Z4" s="2"/>
      <c r="AA4" s="2"/>
      <c r="AB4" s="2"/>
      <c r="AC4" s="2"/>
      <c r="AD4" s="2"/>
      <c r="AE4" s="2"/>
      <c r="AF4" s="2"/>
      <c r="AG4" s="9" t="s">
        <v>18</v>
      </c>
      <c r="AH4" s="8"/>
    </row>
    <row r="5" spans="2:34">
      <c r="B5" s="6"/>
      <c r="C5" s="168"/>
      <c r="D5" s="169"/>
      <c r="E5" s="164" t="s">
        <v>122</v>
      </c>
      <c r="F5" s="165"/>
      <c r="G5" s="165"/>
      <c r="H5" s="165"/>
      <c r="I5" s="165"/>
      <c r="J5" s="165"/>
      <c r="K5" s="165"/>
      <c r="L5" s="165"/>
      <c r="M5" s="165"/>
      <c r="N5" s="165"/>
      <c r="O5" s="165"/>
      <c r="P5" s="166"/>
      <c r="Q5" s="10"/>
      <c r="R5" s="9"/>
      <c r="S5" s="6"/>
      <c r="T5" s="168"/>
      <c r="U5" s="169"/>
      <c r="V5" s="164" t="s">
        <v>122</v>
      </c>
      <c r="W5" s="165"/>
      <c r="X5" s="165"/>
      <c r="Y5" s="165"/>
      <c r="Z5" s="165"/>
      <c r="AA5" s="165"/>
      <c r="AB5" s="165"/>
      <c r="AC5" s="165"/>
      <c r="AD5" s="165"/>
      <c r="AE5" s="165"/>
      <c r="AF5" s="165"/>
      <c r="AG5" s="166"/>
      <c r="AH5" s="8"/>
    </row>
    <row r="6" spans="2:34">
      <c r="B6" s="6"/>
      <c r="C6" s="170"/>
      <c r="D6" s="171"/>
      <c r="E6" s="152">
        <v>4</v>
      </c>
      <c r="F6" s="152">
        <v>5</v>
      </c>
      <c r="G6" s="152">
        <v>6</v>
      </c>
      <c r="H6" s="152">
        <v>7</v>
      </c>
      <c r="I6" s="152">
        <v>8</v>
      </c>
      <c r="J6" s="152">
        <v>9</v>
      </c>
      <c r="K6" s="152">
        <v>10</v>
      </c>
      <c r="L6" s="152">
        <v>11</v>
      </c>
      <c r="M6" s="152">
        <v>12</v>
      </c>
      <c r="N6" s="152">
        <v>1</v>
      </c>
      <c r="O6" s="152">
        <v>2</v>
      </c>
      <c r="P6" s="152">
        <v>3</v>
      </c>
      <c r="Q6" s="12"/>
      <c r="R6" s="13"/>
      <c r="S6" s="6"/>
      <c r="T6" s="170"/>
      <c r="U6" s="171"/>
      <c r="V6" s="152">
        <v>4</v>
      </c>
      <c r="W6" s="152">
        <v>5</v>
      </c>
      <c r="X6" s="152">
        <v>6</v>
      </c>
      <c r="Y6" s="152">
        <v>7</v>
      </c>
      <c r="Z6" s="152">
        <v>8</v>
      </c>
      <c r="AA6" s="152">
        <v>9</v>
      </c>
      <c r="AB6" s="152">
        <v>10</v>
      </c>
      <c r="AC6" s="152">
        <v>11</v>
      </c>
      <c r="AD6" s="152">
        <v>12</v>
      </c>
      <c r="AE6" s="152">
        <v>1</v>
      </c>
      <c r="AF6" s="152">
        <v>2</v>
      </c>
      <c r="AG6" s="152">
        <v>3</v>
      </c>
      <c r="AH6" s="8"/>
    </row>
    <row r="7" spans="2:34" ht="13.5" customHeight="1">
      <c r="B7" s="6"/>
      <c r="C7" s="161" t="s">
        <v>19</v>
      </c>
      <c r="D7" s="146" t="s">
        <v>41</v>
      </c>
      <c r="E7" s="147">
        <f>【入力フォーム】家計簿!G6</f>
        <v>0</v>
      </c>
      <c r="F7" s="147">
        <f>【入力フォーム】家計簿!J6</f>
        <v>0</v>
      </c>
      <c r="G7" s="147">
        <f>【入力フォーム】家計簿!M6</f>
        <v>0</v>
      </c>
      <c r="H7" s="147">
        <f>【入力フォーム】家計簿!P6</f>
        <v>0</v>
      </c>
      <c r="I7" s="147">
        <f>【入力フォーム】家計簿!S6</f>
        <v>0</v>
      </c>
      <c r="J7" s="147">
        <f>【入力フォーム】家計簿!V6</f>
        <v>0</v>
      </c>
      <c r="K7" s="147">
        <f>【入力フォーム】家計簿!Y6</f>
        <v>0</v>
      </c>
      <c r="L7" s="147">
        <f>【入力フォーム】家計簿!AB6</f>
        <v>0</v>
      </c>
      <c r="M7" s="147">
        <f>【入力フォーム】家計簿!AE6</f>
        <v>0</v>
      </c>
      <c r="N7" s="147">
        <f>【入力フォーム】家計簿!AH6</f>
        <v>0</v>
      </c>
      <c r="O7" s="147">
        <f>【入力フォーム】家計簿!AK6</f>
        <v>0</v>
      </c>
      <c r="P7" s="147">
        <f>【入力フォーム】家計簿!AN6</f>
        <v>0</v>
      </c>
      <c r="Q7" s="8"/>
      <c r="S7" s="6"/>
      <c r="T7" s="161" t="s">
        <v>19</v>
      </c>
      <c r="U7" s="146" t="s">
        <v>41</v>
      </c>
      <c r="V7" s="147">
        <f>E7/【入力フォーム】家計簿!$E$2</f>
        <v>0</v>
      </c>
      <c r="W7" s="147">
        <f>F7/【入力フォーム】家計簿!$E$2</f>
        <v>0</v>
      </c>
      <c r="X7" s="147">
        <f>G7/【入力フォーム】家計簿!$E$2</f>
        <v>0</v>
      </c>
      <c r="Y7" s="147">
        <f>H7/【入力フォーム】家計簿!$E$2</f>
        <v>0</v>
      </c>
      <c r="Z7" s="147">
        <f>I7/【入力フォーム】家計簿!$E$2</f>
        <v>0</v>
      </c>
      <c r="AA7" s="147">
        <f>J7/【入力フォーム】家計簿!$E$2</f>
        <v>0</v>
      </c>
      <c r="AB7" s="147">
        <f>K7/【入力フォーム】家計簿!$E$2</f>
        <v>0</v>
      </c>
      <c r="AC7" s="147">
        <f>L7/【入力フォーム】家計簿!$E$2</f>
        <v>0</v>
      </c>
      <c r="AD7" s="147">
        <f>M7/【入力フォーム】家計簿!$E$2</f>
        <v>0</v>
      </c>
      <c r="AE7" s="147">
        <f>N7/【入力フォーム】家計簿!$E$2</f>
        <v>0</v>
      </c>
      <c r="AF7" s="147">
        <f>O7/【入力フォーム】家計簿!$E$2</f>
        <v>0</v>
      </c>
      <c r="AG7" s="147">
        <f>P7/【入力フォーム】家計簿!$E$2</f>
        <v>0</v>
      </c>
      <c r="AH7" s="8"/>
    </row>
    <row r="8" spans="2:34">
      <c r="B8" s="6"/>
      <c r="C8" s="162"/>
      <c r="D8" s="11" t="s">
        <v>42</v>
      </c>
      <c r="E8" s="48">
        <f>【入力フォーム】家計簿!G7</f>
        <v>0</v>
      </c>
      <c r="F8" s="48">
        <f>【入力フォーム】家計簿!J7</f>
        <v>0</v>
      </c>
      <c r="G8" s="48">
        <f>【入力フォーム】家計簿!M7</f>
        <v>0</v>
      </c>
      <c r="H8" s="48">
        <f>【入力フォーム】家計簿!P7</f>
        <v>0</v>
      </c>
      <c r="I8" s="48">
        <f>【入力フォーム】家計簿!S7</f>
        <v>0</v>
      </c>
      <c r="J8" s="48">
        <f>【入力フォーム】家計簿!V7</f>
        <v>0</v>
      </c>
      <c r="K8" s="48">
        <f>【入力フォーム】家計簿!Y7</f>
        <v>0</v>
      </c>
      <c r="L8" s="48">
        <f>【入力フォーム】家計簿!AB7</f>
        <v>0</v>
      </c>
      <c r="M8" s="48">
        <f>【入力フォーム】家計簿!AE7</f>
        <v>0</v>
      </c>
      <c r="N8" s="48">
        <f>【入力フォーム】家計簿!AH7</f>
        <v>0</v>
      </c>
      <c r="O8" s="48">
        <f>【入力フォーム】家計簿!AK7</f>
        <v>0</v>
      </c>
      <c r="P8" s="48">
        <f>【入力フォーム】家計簿!AN7</f>
        <v>0</v>
      </c>
      <c r="Q8" s="8"/>
      <c r="S8" s="6"/>
      <c r="T8" s="162"/>
      <c r="U8" s="11" t="s">
        <v>42</v>
      </c>
      <c r="V8" s="48">
        <f>E8/【入力フォーム】家計簿!$E$2</f>
        <v>0</v>
      </c>
      <c r="W8" s="48">
        <f>F8/【入力フォーム】家計簿!$E$2</f>
        <v>0</v>
      </c>
      <c r="X8" s="48">
        <f>G8/【入力フォーム】家計簿!$E$2</f>
        <v>0</v>
      </c>
      <c r="Y8" s="48">
        <f>H8/【入力フォーム】家計簿!$E$2</f>
        <v>0</v>
      </c>
      <c r="Z8" s="48">
        <f>I8/【入力フォーム】家計簿!$E$2</f>
        <v>0</v>
      </c>
      <c r="AA8" s="48">
        <f>J8/【入力フォーム】家計簿!$E$2</f>
        <v>0</v>
      </c>
      <c r="AB8" s="48">
        <f>K8/【入力フォーム】家計簿!$E$2</f>
        <v>0</v>
      </c>
      <c r="AC8" s="48">
        <f>L8/【入力フォーム】家計簿!$E$2</f>
        <v>0</v>
      </c>
      <c r="AD8" s="48">
        <f>M8/【入力フォーム】家計簿!$E$2</f>
        <v>0</v>
      </c>
      <c r="AE8" s="48">
        <f>N8/【入力フォーム】家計簿!$E$2</f>
        <v>0</v>
      </c>
      <c r="AF8" s="48">
        <f>O8/【入力フォーム】家計簿!$E$2</f>
        <v>0</v>
      </c>
      <c r="AG8" s="48">
        <f>P8/【入力フォーム】家計簿!$E$2</f>
        <v>0</v>
      </c>
      <c r="AH8" s="8"/>
    </row>
    <row r="9" spans="2:34">
      <c r="B9" s="6"/>
      <c r="C9" s="162"/>
      <c r="D9" s="146" t="s">
        <v>43</v>
      </c>
      <c r="E9" s="147">
        <f>【入力フォーム】家計簿!G8</f>
        <v>0</v>
      </c>
      <c r="F9" s="147">
        <f>【入力フォーム】家計簿!J8</f>
        <v>0</v>
      </c>
      <c r="G9" s="147">
        <f>【入力フォーム】家計簿!M8</f>
        <v>0</v>
      </c>
      <c r="H9" s="147">
        <f>【入力フォーム】家計簿!P8</f>
        <v>0</v>
      </c>
      <c r="I9" s="147">
        <f>【入力フォーム】家計簿!S8</f>
        <v>0</v>
      </c>
      <c r="J9" s="147">
        <f>【入力フォーム】家計簿!V8</f>
        <v>0</v>
      </c>
      <c r="K9" s="147">
        <f>【入力フォーム】家計簿!Y8</f>
        <v>0</v>
      </c>
      <c r="L9" s="147">
        <f>【入力フォーム】家計簿!AB8</f>
        <v>0</v>
      </c>
      <c r="M9" s="147">
        <f>【入力フォーム】家計簿!AE8</f>
        <v>0</v>
      </c>
      <c r="N9" s="147">
        <f>【入力フォーム】家計簿!AH8</f>
        <v>0</v>
      </c>
      <c r="O9" s="147">
        <f>【入力フォーム】家計簿!AK8</f>
        <v>0</v>
      </c>
      <c r="P9" s="147">
        <f>【入力フォーム】家計簿!AN8</f>
        <v>0</v>
      </c>
      <c r="Q9" s="8"/>
      <c r="S9" s="6"/>
      <c r="T9" s="162"/>
      <c r="U9" s="146" t="s">
        <v>43</v>
      </c>
      <c r="V9" s="147">
        <f>E9/【入力フォーム】家計簿!$E$2</f>
        <v>0</v>
      </c>
      <c r="W9" s="147">
        <f>F9/【入力フォーム】家計簿!$E$2</f>
        <v>0</v>
      </c>
      <c r="X9" s="147">
        <f>G9/【入力フォーム】家計簿!$E$2</f>
        <v>0</v>
      </c>
      <c r="Y9" s="147">
        <f>H9/【入力フォーム】家計簿!$E$2</f>
        <v>0</v>
      </c>
      <c r="Z9" s="147">
        <f>I9/【入力フォーム】家計簿!$E$2</f>
        <v>0</v>
      </c>
      <c r="AA9" s="147">
        <f>J9/【入力フォーム】家計簿!$E$2</f>
        <v>0</v>
      </c>
      <c r="AB9" s="147">
        <f>K9/【入力フォーム】家計簿!$E$2</f>
        <v>0</v>
      </c>
      <c r="AC9" s="147">
        <f>L9/【入力フォーム】家計簿!$E$2</f>
        <v>0</v>
      </c>
      <c r="AD9" s="147">
        <f>M9/【入力フォーム】家計簿!$E$2</f>
        <v>0</v>
      </c>
      <c r="AE9" s="147">
        <f>N9/【入力フォーム】家計簿!$E$2</f>
        <v>0</v>
      </c>
      <c r="AF9" s="147">
        <f>O9/【入力フォーム】家計簿!$E$2</f>
        <v>0</v>
      </c>
      <c r="AG9" s="147">
        <f>P9/【入力フォーム】家計簿!$E$2</f>
        <v>0</v>
      </c>
      <c r="AH9" s="8"/>
    </row>
    <row r="10" spans="2:34">
      <c r="B10" s="6"/>
      <c r="C10" s="162"/>
      <c r="D10" s="11" t="s">
        <v>44</v>
      </c>
      <c r="E10" s="48">
        <f>【入力フォーム】家計簿!G9</f>
        <v>0</v>
      </c>
      <c r="F10" s="48">
        <f>【入力フォーム】家計簿!J9</f>
        <v>0</v>
      </c>
      <c r="G10" s="48">
        <f>【入力フォーム】家計簿!M9</f>
        <v>0</v>
      </c>
      <c r="H10" s="48">
        <f>【入力フォーム】家計簿!P9</f>
        <v>0</v>
      </c>
      <c r="I10" s="48">
        <f>【入力フォーム】家計簿!S9</f>
        <v>0</v>
      </c>
      <c r="J10" s="48">
        <f>【入力フォーム】家計簿!V9</f>
        <v>0</v>
      </c>
      <c r="K10" s="48">
        <f>【入力フォーム】家計簿!Y9</f>
        <v>0</v>
      </c>
      <c r="L10" s="48">
        <f>【入力フォーム】家計簿!AB9</f>
        <v>0</v>
      </c>
      <c r="M10" s="48">
        <f>【入力フォーム】家計簿!AE9</f>
        <v>0</v>
      </c>
      <c r="N10" s="48">
        <f>【入力フォーム】家計簿!AH9</f>
        <v>0</v>
      </c>
      <c r="O10" s="48">
        <f>【入力フォーム】家計簿!AK9</f>
        <v>0</v>
      </c>
      <c r="P10" s="48">
        <f>【入力フォーム】家計簿!AN9</f>
        <v>0</v>
      </c>
      <c r="Q10" s="8"/>
      <c r="S10" s="6"/>
      <c r="T10" s="162"/>
      <c r="U10" s="11" t="s">
        <v>44</v>
      </c>
      <c r="V10" s="48">
        <f>E10/【入力フォーム】家計簿!$E$2</f>
        <v>0</v>
      </c>
      <c r="W10" s="48">
        <f>F10/【入力フォーム】家計簿!$E$2</f>
        <v>0</v>
      </c>
      <c r="X10" s="48">
        <f>G10/【入力フォーム】家計簿!$E$2</f>
        <v>0</v>
      </c>
      <c r="Y10" s="48">
        <f>H10/【入力フォーム】家計簿!$E$2</f>
        <v>0</v>
      </c>
      <c r="Z10" s="48">
        <f>I10/【入力フォーム】家計簿!$E$2</f>
        <v>0</v>
      </c>
      <c r="AA10" s="48">
        <f>J10/【入力フォーム】家計簿!$E$2</f>
        <v>0</v>
      </c>
      <c r="AB10" s="48">
        <f>K10/【入力フォーム】家計簿!$E$2</f>
        <v>0</v>
      </c>
      <c r="AC10" s="48">
        <f>L10/【入力フォーム】家計簿!$E$2</f>
        <v>0</v>
      </c>
      <c r="AD10" s="48">
        <f>M10/【入力フォーム】家計簿!$E$2</f>
        <v>0</v>
      </c>
      <c r="AE10" s="48">
        <f>N10/【入力フォーム】家計簿!$E$2</f>
        <v>0</v>
      </c>
      <c r="AF10" s="48">
        <f>O10/【入力フォーム】家計簿!$E$2</f>
        <v>0</v>
      </c>
      <c r="AG10" s="48">
        <f>P10/【入力フォーム】家計簿!$E$2</f>
        <v>0</v>
      </c>
      <c r="AH10" s="8"/>
    </row>
    <row r="11" spans="2:34">
      <c r="B11" s="6"/>
      <c r="C11" s="162"/>
      <c r="D11" s="146" t="s">
        <v>45</v>
      </c>
      <c r="E11" s="147">
        <f>【入力フォーム】家計簿!G10</f>
        <v>0</v>
      </c>
      <c r="F11" s="147">
        <f>【入力フォーム】家計簿!J10</f>
        <v>0</v>
      </c>
      <c r="G11" s="147">
        <f>【入力フォーム】家計簿!M10</f>
        <v>0</v>
      </c>
      <c r="H11" s="147">
        <f>【入力フォーム】家計簿!P10</f>
        <v>0</v>
      </c>
      <c r="I11" s="147">
        <f>【入力フォーム】家計簿!S10</f>
        <v>0</v>
      </c>
      <c r="J11" s="147">
        <f>【入力フォーム】家計簿!V10</f>
        <v>0</v>
      </c>
      <c r="K11" s="147">
        <f>【入力フォーム】家計簿!Y10</f>
        <v>0</v>
      </c>
      <c r="L11" s="147">
        <f>【入力フォーム】家計簿!AB10</f>
        <v>0</v>
      </c>
      <c r="M11" s="147">
        <f>【入力フォーム】家計簿!AE10</f>
        <v>0</v>
      </c>
      <c r="N11" s="147">
        <f>【入力フォーム】家計簿!AH10</f>
        <v>0</v>
      </c>
      <c r="O11" s="147">
        <f>【入力フォーム】家計簿!AK10</f>
        <v>0</v>
      </c>
      <c r="P11" s="147">
        <f>【入力フォーム】家計簿!AN10</f>
        <v>0</v>
      </c>
      <c r="Q11" s="8"/>
      <c r="S11" s="6"/>
      <c r="T11" s="162"/>
      <c r="U11" s="146" t="s">
        <v>45</v>
      </c>
      <c r="V11" s="147">
        <f>E11/【入力フォーム】家計簿!$E$2</f>
        <v>0</v>
      </c>
      <c r="W11" s="147">
        <f>F11/【入力フォーム】家計簿!$E$2</f>
        <v>0</v>
      </c>
      <c r="X11" s="147">
        <f>G11/【入力フォーム】家計簿!$E$2</f>
        <v>0</v>
      </c>
      <c r="Y11" s="147">
        <f>H11/【入力フォーム】家計簿!$E$2</f>
        <v>0</v>
      </c>
      <c r="Z11" s="147">
        <f>I11/【入力フォーム】家計簿!$E$2</f>
        <v>0</v>
      </c>
      <c r="AA11" s="147">
        <f>J11/【入力フォーム】家計簿!$E$2</f>
        <v>0</v>
      </c>
      <c r="AB11" s="147">
        <f>K11/【入力フォーム】家計簿!$E$2</f>
        <v>0</v>
      </c>
      <c r="AC11" s="147">
        <f>L11/【入力フォーム】家計簿!$E$2</f>
        <v>0</v>
      </c>
      <c r="AD11" s="147">
        <f>M11/【入力フォーム】家計簿!$E$2</f>
        <v>0</v>
      </c>
      <c r="AE11" s="147">
        <f>N11/【入力フォーム】家計簿!$E$2</f>
        <v>0</v>
      </c>
      <c r="AF11" s="147">
        <f>O11/【入力フォーム】家計簿!$E$2</f>
        <v>0</v>
      </c>
      <c r="AG11" s="147">
        <f>P11/【入力フォーム】家計簿!$E$2</f>
        <v>0</v>
      </c>
      <c r="AH11" s="8"/>
    </row>
    <row r="12" spans="2:34">
      <c r="B12" s="6"/>
      <c r="C12" s="162"/>
      <c r="D12" s="11" t="s">
        <v>46</v>
      </c>
      <c r="E12" s="48">
        <f>【入力フォーム】家計簿!G11</f>
        <v>0</v>
      </c>
      <c r="F12" s="48">
        <f>【入力フォーム】家計簿!J11</f>
        <v>0</v>
      </c>
      <c r="G12" s="48">
        <f>【入力フォーム】家計簿!M11</f>
        <v>0</v>
      </c>
      <c r="H12" s="48">
        <f>【入力フォーム】家計簿!P11</f>
        <v>0</v>
      </c>
      <c r="I12" s="48">
        <f>【入力フォーム】家計簿!S11</f>
        <v>0</v>
      </c>
      <c r="J12" s="48">
        <f>【入力フォーム】家計簿!V11</f>
        <v>0</v>
      </c>
      <c r="K12" s="48">
        <f>【入力フォーム】家計簿!Y11</f>
        <v>0</v>
      </c>
      <c r="L12" s="48">
        <f>【入力フォーム】家計簿!AB11</f>
        <v>0</v>
      </c>
      <c r="M12" s="48">
        <f>【入力フォーム】家計簿!AE11</f>
        <v>0</v>
      </c>
      <c r="N12" s="48">
        <f>【入力フォーム】家計簿!AH11</f>
        <v>0</v>
      </c>
      <c r="O12" s="48">
        <f>【入力フォーム】家計簿!AK11</f>
        <v>0</v>
      </c>
      <c r="P12" s="48">
        <f>【入力フォーム】家計簿!AN11</f>
        <v>0</v>
      </c>
      <c r="Q12" s="8"/>
      <c r="S12" s="6"/>
      <c r="T12" s="162"/>
      <c r="U12" s="11" t="s">
        <v>46</v>
      </c>
      <c r="V12" s="48">
        <f>E12/【入力フォーム】家計簿!$E$2</f>
        <v>0</v>
      </c>
      <c r="W12" s="48">
        <f>F12/【入力フォーム】家計簿!$E$2</f>
        <v>0</v>
      </c>
      <c r="X12" s="48">
        <f>G12/【入力フォーム】家計簿!$E$2</f>
        <v>0</v>
      </c>
      <c r="Y12" s="48">
        <f>H12/【入力フォーム】家計簿!$E$2</f>
        <v>0</v>
      </c>
      <c r="Z12" s="48">
        <f>I12/【入力フォーム】家計簿!$E$2</f>
        <v>0</v>
      </c>
      <c r="AA12" s="48">
        <f>J12/【入力フォーム】家計簿!$E$2</f>
        <v>0</v>
      </c>
      <c r="AB12" s="48">
        <f>K12/【入力フォーム】家計簿!$E$2</f>
        <v>0</v>
      </c>
      <c r="AC12" s="48">
        <f>L12/【入力フォーム】家計簿!$E$2</f>
        <v>0</v>
      </c>
      <c r="AD12" s="48">
        <f>M12/【入力フォーム】家計簿!$E$2</f>
        <v>0</v>
      </c>
      <c r="AE12" s="48">
        <f>N12/【入力フォーム】家計簿!$E$2</f>
        <v>0</v>
      </c>
      <c r="AF12" s="48">
        <f>O12/【入力フォーム】家計簿!$E$2</f>
        <v>0</v>
      </c>
      <c r="AG12" s="48">
        <f>P12/【入力フォーム】家計簿!$E$2</f>
        <v>0</v>
      </c>
      <c r="AH12" s="8"/>
    </row>
    <row r="13" spans="2:34">
      <c r="B13" s="6"/>
      <c r="C13" s="162"/>
      <c r="D13" s="146" t="s">
        <v>47</v>
      </c>
      <c r="E13" s="147">
        <f>【入力フォーム】家計簿!G12</f>
        <v>0</v>
      </c>
      <c r="F13" s="147">
        <f>【入力フォーム】家計簿!J12</f>
        <v>0</v>
      </c>
      <c r="G13" s="147">
        <f>【入力フォーム】家計簿!M12</f>
        <v>0</v>
      </c>
      <c r="H13" s="147">
        <f>【入力フォーム】家計簿!P12</f>
        <v>0</v>
      </c>
      <c r="I13" s="147">
        <f>【入力フォーム】家計簿!S12</f>
        <v>0</v>
      </c>
      <c r="J13" s="147">
        <f>【入力フォーム】家計簿!V12</f>
        <v>0</v>
      </c>
      <c r="K13" s="147">
        <f>【入力フォーム】家計簿!Y12</f>
        <v>0</v>
      </c>
      <c r="L13" s="147">
        <f>【入力フォーム】家計簿!AB12</f>
        <v>0</v>
      </c>
      <c r="M13" s="147">
        <f>【入力フォーム】家計簿!AE12</f>
        <v>0</v>
      </c>
      <c r="N13" s="147">
        <f>【入力フォーム】家計簿!AH12</f>
        <v>0</v>
      </c>
      <c r="O13" s="147">
        <f>【入力フォーム】家計簿!AK12</f>
        <v>0</v>
      </c>
      <c r="P13" s="147">
        <f>【入力フォーム】家計簿!AN12</f>
        <v>0</v>
      </c>
      <c r="Q13" s="8"/>
      <c r="S13" s="6"/>
      <c r="T13" s="162"/>
      <c r="U13" s="146" t="s">
        <v>47</v>
      </c>
      <c r="V13" s="147">
        <f>E13/【入力フォーム】家計簿!$E$2</f>
        <v>0</v>
      </c>
      <c r="W13" s="147">
        <f>F13/【入力フォーム】家計簿!$E$2</f>
        <v>0</v>
      </c>
      <c r="X13" s="147">
        <f>G13/【入力フォーム】家計簿!$E$2</f>
        <v>0</v>
      </c>
      <c r="Y13" s="147">
        <f>H13/【入力フォーム】家計簿!$E$2</f>
        <v>0</v>
      </c>
      <c r="Z13" s="147">
        <f>I13/【入力フォーム】家計簿!$E$2</f>
        <v>0</v>
      </c>
      <c r="AA13" s="147">
        <f>J13/【入力フォーム】家計簿!$E$2</f>
        <v>0</v>
      </c>
      <c r="AB13" s="147">
        <f>K13/【入力フォーム】家計簿!$E$2</f>
        <v>0</v>
      </c>
      <c r="AC13" s="147">
        <f>L13/【入力フォーム】家計簿!$E$2</f>
        <v>0</v>
      </c>
      <c r="AD13" s="147">
        <f>M13/【入力フォーム】家計簿!$E$2</f>
        <v>0</v>
      </c>
      <c r="AE13" s="147">
        <f>N13/【入力フォーム】家計簿!$E$2</f>
        <v>0</v>
      </c>
      <c r="AF13" s="147">
        <f>O13/【入力フォーム】家計簿!$E$2</f>
        <v>0</v>
      </c>
      <c r="AG13" s="147">
        <f>P13/【入力フォーム】家計簿!$E$2</f>
        <v>0</v>
      </c>
      <c r="AH13" s="8"/>
    </row>
    <row r="14" spans="2:34" ht="12.75" thickBot="1">
      <c r="B14" s="6"/>
      <c r="C14" s="162"/>
      <c r="D14" s="150" t="s">
        <v>48</v>
      </c>
      <c r="E14" s="151">
        <f>【入力フォーム】家計簿!G13</f>
        <v>0</v>
      </c>
      <c r="F14" s="151">
        <f>【入力フォーム】家計簿!J13</f>
        <v>0</v>
      </c>
      <c r="G14" s="151">
        <f>【入力フォーム】家計簿!M13</f>
        <v>0</v>
      </c>
      <c r="H14" s="151">
        <f>【入力フォーム】家計簿!P13</f>
        <v>0</v>
      </c>
      <c r="I14" s="151">
        <f>【入力フォーム】家計簿!S13</f>
        <v>0</v>
      </c>
      <c r="J14" s="151">
        <f>【入力フォーム】家計簿!V13</f>
        <v>0</v>
      </c>
      <c r="K14" s="151">
        <f>【入力フォーム】家計簿!Y13</f>
        <v>0</v>
      </c>
      <c r="L14" s="151">
        <f>【入力フォーム】家計簿!AB13</f>
        <v>0</v>
      </c>
      <c r="M14" s="151">
        <f>【入力フォーム】家計簿!AE13</f>
        <v>0</v>
      </c>
      <c r="N14" s="151">
        <f>【入力フォーム】家計簿!AH13</f>
        <v>0</v>
      </c>
      <c r="O14" s="151">
        <f>【入力フォーム】家計簿!AK13</f>
        <v>0</v>
      </c>
      <c r="P14" s="151">
        <f>【入力フォーム】家計簿!AN13</f>
        <v>0</v>
      </c>
      <c r="Q14" s="8"/>
      <c r="S14" s="6"/>
      <c r="T14" s="162"/>
      <c r="U14" s="150" t="s">
        <v>48</v>
      </c>
      <c r="V14" s="151">
        <f>E14/【入力フォーム】家計簿!$E$2</f>
        <v>0</v>
      </c>
      <c r="W14" s="151">
        <f>F14/【入力フォーム】家計簿!$E$2</f>
        <v>0</v>
      </c>
      <c r="X14" s="151">
        <f>G14/【入力フォーム】家計簿!$E$2</f>
        <v>0</v>
      </c>
      <c r="Y14" s="151">
        <f>H14/【入力フォーム】家計簿!$E$2</f>
        <v>0</v>
      </c>
      <c r="Z14" s="151">
        <f>I14/【入力フォーム】家計簿!$E$2</f>
        <v>0</v>
      </c>
      <c r="AA14" s="151">
        <f>J14/【入力フォーム】家計簿!$E$2</f>
        <v>0</v>
      </c>
      <c r="AB14" s="151">
        <f>K14/【入力フォーム】家計簿!$E$2</f>
        <v>0</v>
      </c>
      <c r="AC14" s="151">
        <f>L14/【入力フォーム】家計簿!$E$2</f>
        <v>0</v>
      </c>
      <c r="AD14" s="151">
        <f>M14/【入力フォーム】家計簿!$E$2</f>
        <v>0</v>
      </c>
      <c r="AE14" s="151">
        <f>N14/【入力フォーム】家計簿!$E$2</f>
        <v>0</v>
      </c>
      <c r="AF14" s="151">
        <f>O14/【入力フォーム】家計簿!$E$2</f>
        <v>0</v>
      </c>
      <c r="AG14" s="151">
        <f>P14/【入力フォーム】家計簿!$E$2</f>
        <v>0</v>
      </c>
      <c r="AH14" s="8"/>
    </row>
    <row r="15" spans="2:34" ht="12" customHeight="1" thickTop="1">
      <c r="B15" s="6"/>
      <c r="C15" s="163"/>
      <c r="D15" s="148" t="s">
        <v>49</v>
      </c>
      <c r="E15" s="149">
        <f t="shared" ref="E15:P15" si="0">SUM(E7:E14)</f>
        <v>0</v>
      </c>
      <c r="F15" s="149">
        <f t="shared" si="0"/>
        <v>0</v>
      </c>
      <c r="G15" s="149">
        <f t="shared" si="0"/>
        <v>0</v>
      </c>
      <c r="H15" s="149">
        <f t="shared" si="0"/>
        <v>0</v>
      </c>
      <c r="I15" s="149">
        <f t="shared" si="0"/>
        <v>0</v>
      </c>
      <c r="J15" s="149">
        <f t="shared" si="0"/>
        <v>0</v>
      </c>
      <c r="K15" s="149">
        <f t="shared" si="0"/>
        <v>0</v>
      </c>
      <c r="L15" s="149">
        <f t="shared" si="0"/>
        <v>0</v>
      </c>
      <c r="M15" s="149">
        <f t="shared" si="0"/>
        <v>0</v>
      </c>
      <c r="N15" s="149">
        <f t="shared" si="0"/>
        <v>0</v>
      </c>
      <c r="O15" s="149">
        <f t="shared" si="0"/>
        <v>0</v>
      </c>
      <c r="P15" s="149">
        <f t="shared" si="0"/>
        <v>0</v>
      </c>
      <c r="Q15" s="8"/>
      <c r="S15" s="6"/>
      <c r="T15" s="163"/>
      <c r="U15" s="148" t="s">
        <v>49</v>
      </c>
      <c r="V15" s="149">
        <f t="shared" ref="V15:AG15" si="1">SUM(V7:V14)</f>
        <v>0</v>
      </c>
      <c r="W15" s="149">
        <f t="shared" si="1"/>
        <v>0</v>
      </c>
      <c r="X15" s="149">
        <f t="shared" si="1"/>
        <v>0</v>
      </c>
      <c r="Y15" s="149">
        <f t="shared" si="1"/>
        <v>0</v>
      </c>
      <c r="Z15" s="149">
        <f t="shared" si="1"/>
        <v>0</v>
      </c>
      <c r="AA15" s="149">
        <f t="shared" si="1"/>
        <v>0</v>
      </c>
      <c r="AB15" s="149">
        <f t="shared" si="1"/>
        <v>0</v>
      </c>
      <c r="AC15" s="149">
        <f t="shared" si="1"/>
        <v>0</v>
      </c>
      <c r="AD15" s="149">
        <f t="shared" si="1"/>
        <v>0</v>
      </c>
      <c r="AE15" s="149">
        <f t="shared" si="1"/>
        <v>0</v>
      </c>
      <c r="AF15" s="149">
        <f t="shared" si="1"/>
        <v>0</v>
      </c>
      <c r="AG15" s="149">
        <f t="shared" si="1"/>
        <v>0</v>
      </c>
      <c r="AH15" s="8"/>
    </row>
    <row r="16" spans="2:34" ht="13.5" customHeight="1">
      <c r="B16" s="6"/>
      <c r="C16" s="161" t="s">
        <v>20</v>
      </c>
      <c r="D16" s="146" t="s">
        <v>41</v>
      </c>
      <c r="E16" s="147">
        <f>'11.Household (per household)'!$BE$17/12</f>
        <v>154.96230393855376</v>
      </c>
      <c r="F16" s="147">
        <f>'11.Household (per household)'!$BE$17/12</f>
        <v>154.96230393855376</v>
      </c>
      <c r="G16" s="147">
        <f>'11.Household (per household)'!$BE$17/12</f>
        <v>154.96230393855376</v>
      </c>
      <c r="H16" s="147">
        <f>'11.Household (per household)'!$BE$17/12</f>
        <v>154.96230393855376</v>
      </c>
      <c r="I16" s="147">
        <f>'11.Household (per household)'!$BE$17/12</f>
        <v>154.96230393855376</v>
      </c>
      <c r="J16" s="147">
        <f>'11.Household (per household)'!$BE$17/12</f>
        <v>154.96230393855376</v>
      </c>
      <c r="K16" s="147">
        <f>'11.Household (per household)'!$BE$17/12</f>
        <v>154.96230393855376</v>
      </c>
      <c r="L16" s="147">
        <f>'11.Household (per household)'!$BE$17/12</f>
        <v>154.96230393855376</v>
      </c>
      <c r="M16" s="147">
        <f>'11.Household (per household)'!$BE$17/12</f>
        <v>154.96230393855376</v>
      </c>
      <c r="N16" s="147">
        <f>'11.Household (per household)'!$BE$17/12</f>
        <v>154.96230393855376</v>
      </c>
      <c r="O16" s="147">
        <f>'11.Household (per household)'!$BE$17/12</f>
        <v>154.96230393855376</v>
      </c>
      <c r="P16" s="147">
        <f>'11.Household (per household)'!$BE$17/12</f>
        <v>154.96230393855376</v>
      </c>
      <c r="Q16" s="8"/>
      <c r="S16" s="6"/>
      <c r="T16" s="161" t="s">
        <v>20</v>
      </c>
      <c r="U16" s="146" t="s">
        <v>41</v>
      </c>
      <c r="V16" s="147">
        <f>'12.Household (per capita)'!$BE$16/12</f>
        <v>73.088644334632463</v>
      </c>
      <c r="W16" s="147">
        <f>'12.Household (per capita)'!$BE$16/12</f>
        <v>73.088644334632463</v>
      </c>
      <c r="X16" s="147">
        <f>'12.Household (per capita)'!$BE$16/12</f>
        <v>73.088644334632463</v>
      </c>
      <c r="Y16" s="147">
        <f>'12.Household (per capita)'!$BE$16/12</f>
        <v>73.088644334632463</v>
      </c>
      <c r="Z16" s="147">
        <f>'12.Household (per capita)'!$BE$16/12</f>
        <v>73.088644334632463</v>
      </c>
      <c r="AA16" s="147">
        <f>'12.Household (per capita)'!$BE$16/12</f>
        <v>73.088644334632463</v>
      </c>
      <c r="AB16" s="147">
        <f>'12.Household (per capita)'!$BE$16/12</f>
        <v>73.088644334632463</v>
      </c>
      <c r="AC16" s="147">
        <f>'12.Household (per capita)'!$BE$16/12</f>
        <v>73.088644334632463</v>
      </c>
      <c r="AD16" s="147">
        <f>'12.Household (per capita)'!$BE$16/12</f>
        <v>73.088644334632463</v>
      </c>
      <c r="AE16" s="147">
        <f>'12.Household (per capita)'!$BE$16/12</f>
        <v>73.088644334632463</v>
      </c>
      <c r="AF16" s="147">
        <f>'12.Household (per capita)'!$BE$16/12</f>
        <v>73.088644334632463</v>
      </c>
      <c r="AG16" s="147">
        <f>'12.Household (per capita)'!$BE$16/12</f>
        <v>73.088644334632463</v>
      </c>
      <c r="AH16" s="8"/>
    </row>
    <row r="17" spans="2:34">
      <c r="B17" s="6"/>
      <c r="C17" s="162"/>
      <c r="D17" s="11" t="s">
        <v>42</v>
      </c>
      <c r="E17" s="48">
        <f>'11.Household (per household)'!$BE$16/12</f>
        <v>31.236423746751417</v>
      </c>
      <c r="F17" s="48">
        <f>'11.Household (per household)'!$BE$16/12</f>
        <v>31.236423746751417</v>
      </c>
      <c r="G17" s="48">
        <f>'11.Household (per household)'!$BE$16/12</f>
        <v>31.236423746751417</v>
      </c>
      <c r="H17" s="48">
        <f>'11.Household (per household)'!$BE$16/12</f>
        <v>31.236423746751417</v>
      </c>
      <c r="I17" s="48">
        <f>'11.Household (per household)'!$BE$16/12</f>
        <v>31.236423746751417</v>
      </c>
      <c r="J17" s="48">
        <f>'11.Household (per household)'!$BE$16/12</f>
        <v>31.236423746751417</v>
      </c>
      <c r="K17" s="48">
        <f>'11.Household (per household)'!$BE$16/12</f>
        <v>31.236423746751417</v>
      </c>
      <c r="L17" s="48">
        <f>'11.Household (per household)'!$BE$16/12</f>
        <v>31.236423746751417</v>
      </c>
      <c r="M17" s="48">
        <f>'11.Household (per household)'!$BE$16/12</f>
        <v>31.236423746751417</v>
      </c>
      <c r="N17" s="48">
        <f>'11.Household (per household)'!$BE$16/12</f>
        <v>31.236423746751417</v>
      </c>
      <c r="O17" s="48">
        <f>'11.Household (per household)'!$BE$16/12</f>
        <v>31.236423746751417</v>
      </c>
      <c r="P17" s="48">
        <f>'11.Household (per household)'!$BE$16/12</f>
        <v>31.236423746751417</v>
      </c>
      <c r="Q17" s="8"/>
      <c r="S17" s="6"/>
      <c r="T17" s="162"/>
      <c r="U17" s="11" t="s">
        <v>42</v>
      </c>
      <c r="V17" s="48">
        <f>'12.Household (per capita)'!$BE$15/12</f>
        <v>14.732795057160848</v>
      </c>
      <c r="W17" s="48">
        <f>'12.Household (per capita)'!$BE$15/12</f>
        <v>14.732795057160848</v>
      </c>
      <c r="X17" s="48">
        <f>'12.Household (per capita)'!$BE$15/12</f>
        <v>14.732795057160848</v>
      </c>
      <c r="Y17" s="48">
        <f>'12.Household (per capita)'!$BE$15/12</f>
        <v>14.732795057160848</v>
      </c>
      <c r="Z17" s="48">
        <f>'12.Household (per capita)'!$BE$15/12</f>
        <v>14.732795057160848</v>
      </c>
      <c r="AA17" s="48">
        <f>'12.Household (per capita)'!$BE$15/12</f>
        <v>14.732795057160848</v>
      </c>
      <c r="AB17" s="48">
        <f>'12.Household (per capita)'!$BE$15/12</f>
        <v>14.732795057160848</v>
      </c>
      <c r="AC17" s="48">
        <f>'12.Household (per capita)'!$BE$15/12</f>
        <v>14.732795057160848</v>
      </c>
      <c r="AD17" s="48">
        <f>'12.Household (per capita)'!$BE$15/12</f>
        <v>14.732795057160848</v>
      </c>
      <c r="AE17" s="48">
        <f>'12.Household (per capita)'!$BE$15/12</f>
        <v>14.732795057160848</v>
      </c>
      <c r="AF17" s="48">
        <f>'12.Household (per capita)'!$BE$15/12</f>
        <v>14.732795057160848</v>
      </c>
      <c r="AG17" s="48">
        <f>'12.Household (per capita)'!$BE$15/12</f>
        <v>14.732795057160848</v>
      </c>
      <c r="AH17" s="8"/>
    </row>
    <row r="18" spans="2:34">
      <c r="B18" s="6"/>
      <c r="C18" s="162"/>
      <c r="D18" s="146" t="s">
        <v>43</v>
      </c>
      <c r="E18" s="147">
        <f>'11.Household (per household)'!$BE$15/12</f>
        <v>17.271815659251747</v>
      </c>
      <c r="F18" s="147">
        <f>'11.Household (per household)'!$BE$15/12</f>
        <v>17.271815659251747</v>
      </c>
      <c r="G18" s="147">
        <f>'11.Household (per household)'!$BE$15/12</f>
        <v>17.271815659251747</v>
      </c>
      <c r="H18" s="147">
        <f>'11.Household (per household)'!$BE$15/12</f>
        <v>17.271815659251747</v>
      </c>
      <c r="I18" s="147">
        <f>'11.Household (per household)'!$BE$15/12</f>
        <v>17.271815659251747</v>
      </c>
      <c r="J18" s="147">
        <f>'11.Household (per household)'!$BE$15/12</f>
        <v>17.271815659251747</v>
      </c>
      <c r="K18" s="147">
        <f>'11.Household (per household)'!$BE$15/12</f>
        <v>17.271815659251747</v>
      </c>
      <c r="L18" s="147">
        <f>'11.Household (per household)'!$BE$15/12</f>
        <v>17.271815659251747</v>
      </c>
      <c r="M18" s="147">
        <f>'11.Household (per household)'!$BE$15/12</f>
        <v>17.271815659251747</v>
      </c>
      <c r="N18" s="147">
        <f>'11.Household (per household)'!$BE$15/12</f>
        <v>17.271815659251747</v>
      </c>
      <c r="O18" s="147">
        <f>'11.Household (per household)'!$BE$15/12</f>
        <v>17.271815659251747</v>
      </c>
      <c r="P18" s="147">
        <f>'11.Household (per household)'!$BE$15/12</f>
        <v>17.271815659251747</v>
      </c>
      <c r="Q18" s="8"/>
      <c r="S18" s="6"/>
      <c r="T18" s="162"/>
      <c r="U18" s="146" t="s">
        <v>43</v>
      </c>
      <c r="V18" s="147">
        <f>'12.Household (per capita)'!$BE$14/12</f>
        <v>8.146326943054147</v>
      </c>
      <c r="W18" s="147">
        <f>'12.Household (per capita)'!$BE$14/12</f>
        <v>8.146326943054147</v>
      </c>
      <c r="X18" s="147">
        <f>'12.Household (per capita)'!$BE$14/12</f>
        <v>8.146326943054147</v>
      </c>
      <c r="Y18" s="147">
        <f>'12.Household (per capita)'!$BE$14/12</f>
        <v>8.146326943054147</v>
      </c>
      <c r="Z18" s="147">
        <f>'12.Household (per capita)'!$BE$14/12</f>
        <v>8.146326943054147</v>
      </c>
      <c r="AA18" s="147">
        <f>'12.Household (per capita)'!$BE$14/12</f>
        <v>8.146326943054147</v>
      </c>
      <c r="AB18" s="147">
        <f>'12.Household (per capita)'!$BE$14/12</f>
        <v>8.146326943054147</v>
      </c>
      <c r="AC18" s="147">
        <f>'12.Household (per capita)'!$BE$14/12</f>
        <v>8.146326943054147</v>
      </c>
      <c r="AD18" s="147">
        <f>'12.Household (per capita)'!$BE$14/12</f>
        <v>8.146326943054147</v>
      </c>
      <c r="AE18" s="147">
        <f>'12.Household (per capita)'!$BE$14/12</f>
        <v>8.146326943054147</v>
      </c>
      <c r="AF18" s="147">
        <f>'12.Household (per capita)'!$BE$14/12</f>
        <v>8.146326943054147</v>
      </c>
      <c r="AG18" s="147">
        <f>'12.Household (per capita)'!$BE$14/12</f>
        <v>8.146326943054147</v>
      </c>
      <c r="AH18" s="8"/>
    </row>
    <row r="19" spans="2:34">
      <c r="B19" s="6"/>
      <c r="C19" s="162"/>
      <c r="D19" s="11" t="s">
        <v>44</v>
      </c>
      <c r="E19" s="48">
        <f>'11.Household (per household)'!$BE$14/12</f>
        <v>29.65632734818098</v>
      </c>
      <c r="F19" s="48">
        <f>'11.Household (per household)'!$BE$14/12</f>
        <v>29.65632734818098</v>
      </c>
      <c r="G19" s="48">
        <f>'11.Household (per household)'!$BE$14/12</f>
        <v>29.65632734818098</v>
      </c>
      <c r="H19" s="48">
        <f>'11.Household (per household)'!$BE$14/12</f>
        <v>29.65632734818098</v>
      </c>
      <c r="I19" s="48">
        <f>'11.Household (per household)'!$BE$14/12</f>
        <v>29.65632734818098</v>
      </c>
      <c r="J19" s="48">
        <f>'11.Household (per household)'!$BE$14/12</f>
        <v>29.65632734818098</v>
      </c>
      <c r="K19" s="48">
        <f>'11.Household (per household)'!$BE$14/12</f>
        <v>29.65632734818098</v>
      </c>
      <c r="L19" s="48">
        <f>'11.Household (per household)'!$BE$14/12</f>
        <v>29.65632734818098</v>
      </c>
      <c r="M19" s="48">
        <f>'11.Household (per household)'!$BE$14/12</f>
        <v>29.65632734818098</v>
      </c>
      <c r="N19" s="48">
        <f>'11.Household (per household)'!$BE$14/12</f>
        <v>29.65632734818098</v>
      </c>
      <c r="O19" s="48">
        <f>'11.Household (per household)'!$BE$14/12</f>
        <v>29.65632734818098</v>
      </c>
      <c r="P19" s="48">
        <f>'11.Household (per household)'!$BE$14/12</f>
        <v>29.65632734818098</v>
      </c>
      <c r="Q19" s="8"/>
      <c r="S19" s="6"/>
      <c r="T19" s="162"/>
      <c r="U19" s="11" t="s">
        <v>44</v>
      </c>
      <c r="V19" s="48">
        <f>'12.Household (per capita)'!$BE$13/12</f>
        <v>13.987535721475302</v>
      </c>
      <c r="W19" s="48">
        <f>'12.Household (per capita)'!$BE$13/12</f>
        <v>13.987535721475302</v>
      </c>
      <c r="X19" s="48">
        <f>'12.Household (per capita)'!$BE$13/12</f>
        <v>13.987535721475302</v>
      </c>
      <c r="Y19" s="48">
        <f>'12.Household (per capita)'!$BE$13/12</f>
        <v>13.987535721475302</v>
      </c>
      <c r="Z19" s="48">
        <f>'12.Household (per capita)'!$BE$13/12</f>
        <v>13.987535721475302</v>
      </c>
      <c r="AA19" s="48">
        <f>'12.Household (per capita)'!$BE$13/12</f>
        <v>13.987535721475302</v>
      </c>
      <c r="AB19" s="48">
        <f>'12.Household (per capita)'!$BE$13/12</f>
        <v>13.987535721475302</v>
      </c>
      <c r="AC19" s="48">
        <f>'12.Household (per capita)'!$BE$13/12</f>
        <v>13.987535721475302</v>
      </c>
      <c r="AD19" s="48">
        <f>'12.Household (per capita)'!$BE$13/12</f>
        <v>13.987535721475302</v>
      </c>
      <c r="AE19" s="48">
        <f>'12.Household (per capita)'!$BE$13/12</f>
        <v>13.987535721475302</v>
      </c>
      <c r="AF19" s="48">
        <f>'12.Household (per capita)'!$BE$13/12</f>
        <v>13.987535721475302</v>
      </c>
      <c r="AG19" s="48">
        <f>'12.Household (per capita)'!$BE$13/12</f>
        <v>13.987535721475302</v>
      </c>
      <c r="AH19" s="8"/>
    </row>
    <row r="20" spans="2:34">
      <c r="B20" s="6"/>
      <c r="C20" s="162"/>
      <c r="D20" s="146" t="s">
        <v>45</v>
      </c>
      <c r="E20" s="147">
        <f>'11.Household (per household)'!$BE$19/12</f>
        <v>70.226042367769182</v>
      </c>
      <c r="F20" s="147">
        <f>'11.Household (per household)'!$BE$19/12</f>
        <v>70.226042367769182</v>
      </c>
      <c r="G20" s="147">
        <f>'11.Household (per household)'!$BE$19/12</f>
        <v>70.226042367769182</v>
      </c>
      <c r="H20" s="147">
        <f>'11.Household (per household)'!$BE$19/12</f>
        <v>70.226042367769182</v>
      </c>
      <c r="I20" s="147">
        <f>'11.Household (per household)'!$BE$19/12</f>
        <v>70.226042367769182</v>
      </c>
      <c r="J20" s="147">
        <f>'11.Household (per household)'!$BE$19/12</f>
        <v>70.226042367769182</v>
      </c>
      <c r="K20" s="147">
        <f>'11.Household (per household)'!$BE$19/12</f>
        <v>70.226042367769182</v>
      </c>
      <c r="L20" s="147">
        <f>'11.Household (per household)'!$BE$19/12</f>
        <v>70.226042367769182</v>
      </c>
      <c r="M20" s="147">
        <f>'11.Household (per household)'!$BE$19/12</f>
        <v>70.226042367769182</v>
      </c>
      <c r="N20" s="147">
        <f>'11.Household (per household)'!$BE$19/12</f>
        <v>70.226042367769182</v>
      </c>
      <c r="O20" s="147">
        <f>'11.Household (per household)'!$BE$19/12</f>
        <v>70.226042367769182</v>
      </c>
      <c r="P20" s="147">
        <f>'11.Household (per household)'!$BE$19/12</f>
        <v>70.226042367769182</v>
      </c>
      <c r="Q20" s="8"/>
      <c r="S20" s="6"/>
      <c r="T20" s="162"/>
      <c r="U20" s="146" t="s">
        <v>45</v>
      </c>
      <c r="V20" s="147">
        <f>'12.Household (per capita)'!$BE$18/12</f>
        <v>33.122418182953446</v>
      </c>
      <c r="W20" s="147">
        <f>'12.Household (per capita)'!$BE$18/12</f>
        <v>33.122418182953446</v>
      </c>
      <c r="X20" s="147">
        <f>'12.Household (per capita)'!$BE$18/12</f>
        <v>33.122418182953446</v>
      </c>
      <c r="Y20" s="147">
        <f>'12.Household (per capita)'!$BE$18/12</f>
        <v>33.122418182953446</v>
      </c>
      <c r="Z20" s="147">
        <f>'12.Household (per capita)'!$BE$18/12</f>
        <v>33.122418182953446</v>
      </c>
      <c r="AA20" s="147">
        <f>'12.Household (per capita)'!$BE$18/12</f>
        <v>33.122418182953446</v>
      </c>
      <c r="AB20" s="147">
        <f>'12.Household (per capita)'!$BE$18/12</f>
        <v>33.122418182953446</v>
      </c>
      <c r="AC20" s="147">
        <f>'12.Household (per capita)'!$BE$18/12</f>
        <v>33.122418182953446</v>
      </c>
      <c r="AD20" s="147">
        <f>'12.Household (per capita)'!$BE$18/12</f>
        <v>33.122418182953446</v>
      </c>
      <c r="AE20" s="147">
        <f>'12.Household (per capita)'!$BE$18/12</f>
        <v>33.122418182953446</v>
      </c>
      <c r="AF20" s="147">
        <f>'12.Household (per capita)'!$BE$18/12</f>
        <v>33.122418182953446</v>
      </c>
      <c r="AG20" s="147">
        <f>'12.Household (per capita)'!$BE$18/12</f>
        <v>33.122418182953446</v>
      </c>
      <c r="AH20" s="8"/>
    </row>
    <row r="21" spans="2:34">
      <c r="B21" s="6"/>
      <c r="C21" s="162"/>
      <c r="D21" s="11" t="s">
        <v>46</v>
      </c>
      <c r="E21" s="48">
        <f>'11.Household (per household)'!$BE$20/12</f>
        <v>3.5201894490075474</v>
      </c>
      <c r="F21" s="48">
        <f>'11.Household (per household)'!$BE$20/12</f>
        <v>3.5201894490075474</v>
      </c>
      <c r="G21" s="48">
        <f>'11.Household (per household)'!$BE$20/12</f>
        <v>3.5201894490075474</v>
      </c>
      <c r="H21" s="48">
        <f>'11.Household (per household)'!$BE$20/12</f>
        <v>3.5201894490075474</v>
      </c>
      <c r="I21" s="48">
        <f>'11.Household (per household)'!$BE$20/12</f>
        <v>3.5201894490075474</v>
      </c>
      <c r="J21" s="48">
        <f>'11.Household (per household)'!$BE$20/12</f>
        <v>3.5201894490075474</v>
      </c>
      <c r="K21" s="48">
        <f>'11.Household (per household)'!$BE$20/12</f>
        <v>3.5201894490075474</v>
      </c>
      <c r="L21" s="48">
        <f>'11.Household (per household)'!$BE$20/12</f>
        <v>3.5201894490075474</v>
      </c>
      <c r="M21" s="48">
        <f>'11.Household (per household)'!$BE$20/12</f>
        <v>3.5201894490075474</v>
      </c>
      <c r="N21" s="48">
        <f>'11.Household (per household)'!$BE$20/12</f>
        <v>3.5201894490075474</v>
      </c>
      <c r="O21" s="48">
        <f>'11.Household (per household)'!$BE$20/12</f>
        <v>3.5201894490075474</v>
      </c>
      <c r="P21" s="48">
        <f>'11.Household (per household)'!$BE$20/12</f>
        <v>3.5201894490075474</v>
      </c>
      <c r="Q21" s="8"/>
      <c r="S21" s="6"/>
      <c r="T21" s="162"/>
      <c r="U21" s="11" t="s">
        <v>46</v>
      </c>
      <c r="V21" s="48">
        <f>'12.Household (per capita)'!$BE$19/12</f>
        <v>1.6603126572708831</v>
      </c>
      <c r="W21" s="48">
        <f>'12.Household (per capita)'!$BE$19/12</f>
        <v>1.6603126572708831</v>
      </c>
      <c r="X21" s="48">
        <f>'12.Household (per capita)'!$BE$19/12</f>
        <v>1.6603126572708831</v>
      </c>
      <c r="Y21" s="48">
        <f>'12.Household (per capita)'!$BE$19/12</f>
        <v>1.6603126572708831</v>
      </c>
      <c r="Z21" s="48">
        <f>'12.Household (per capita)'!$BE$19/12</f>
        <v>1.6603126572708831</v>
      </c>
      <c r="AA21" s="48">
        <f>'12.Household (per capita)'!$BE$19/12</f>
        <v>1.6603126572708831</v>
      </c>
      <c r="AB21" s="48">
        <f>'12.Household (per capita)'!$BE$19/12</f>
        <v>1.6603126572708831</v>
      </c>
      <c r="AC21" s="48">
        <f>'12.Household (per capita)'!$BE$19/12</f>
        <v>1.6603126572708831</v>
      </c>
      <c r="AD21" s="48">
        <f>'12.Household (per capita)'!$BE$19/12</f>
        <v>1.6603126572708831</v>
      </c>
      <c r="AE21" s="48">
        <f>'12.Household (per capita)'!$BE$19/12</f>
        <v>1.6603126572708831</v>
      </c>
      <c r="AF21" s="48">
        <f>'12.Household (per capita)'!$BE$19/12</f>
        <v>1.6603126572708831</v>
      </c>
      <c r="AG21" s="48">
        <f>'12.Household (per capita)'!$BE$19/12</f>
        <v>1.6603126572708831</v>
      </c>
      <c r="AH21" s="8"/>
    </row>
    <row r="22" spans="2:34">
      <c r="B22" s="6"/>
      <c r="C22" s="162"/>
      <c r="D22" s="146" t="s">
        <v>47</v>
      </c>
      <c r="E22" s="147">
        <f>'11.Household (per household)'!$BE$22/12</f>
        <v>5.9221293079565873</v>
      </c>
      <c r="F22" s="147">
        <f>'11.Household (per household)'!$BE$22/12</f>
        <v>5.9221293079565873</v>
      </c>
      <c r="G22" s="147">
        <f>'11.Household (per household)'!$BE$22/12</f>
        <v>5.9221293079565873</v>
      </c>
      <c r="H22" s="147">
        <f>'11.Household (per household)'!$BE$22/12</f>
        <v>5.9221293079565873</v>
      </c>
      <c r="I22" s="147">
        <f>'11.Household (per household)'!$BE$22/12</f>
        <v>5.9221293079565873</v>
      </c>
      <c r="J22" s="147">
        <f>'11.Household (per household)'!$BE$22/12</f>
        <v>5.9221293079565873</v>
      </c>
      <c r="K22" s="147">
        <f>'11.Household (per household)'!$BE$22/12</f>
        <v>5.9221293079565873</v>
      </c>
      <c r="L22" s="147">
        <f>'11.Household (per household)'!$BE$22/12</f>
        <v>5.9221293079565873</v>
      </c>
      <c r="M22" s="147">
        <f>'11.Household (per household)'!$BE$22/12</f>
        <v>5.9221293079565873</v>
      </c>
      <c r="N22" s="147">
        <f>'11.Household (per household)'!$BE$22/12</f>
        <v>5.9221293079565873</v>
      </c>
      <c r="O22" s="147">
        <f>'11.Household (per household)'!$BE$22/12</f>
        <v>5.9221293079565873</v>
      </c>
      <c r="P22" s="147">
        <f>'11.Household (per household)'!$BE$22/12</f>
        <v>5.9221293079565873</v>
      </c>
      <c r="Q22" s="8"/>
      <c r="S22" s="6"/>
      <c r="T22" s="162"/>
      <c r="U22" s="146" t="s">
        <v>47</v>
      </c>
      <c r="V22" s="147">
        <f>'12.Household (per capita)'!$BE$21/12</f>
        <v>2.7931980339203886</v>
      </c>
      <c r="W22" s="147">
        <f>'12.Household (per capita)'!$BE$21/12</f>
        <v>2.7931980339203886</v>
      </c>
      <c r="X22" s="147">
        <f>'12.Household (per capita)'!$BE$21/12</f>
        <v>2.7931980339203886</v>
      </c>
      <c r="Y22" s="147">
        <f>'12.Household (per capita)'!$BE$21/12</f>
        <v>2.7931980339203886</v>
      </c>
      <c r="Z22" s="147">
        <f>'12.Household (per capita)'!$BE$21/12</f>
        <v>2.7931980339203886</v>
      </c>
      <c r="AA22" s="147">
        <f>'12.Household (per capita)'!$BE$21/12</f>
        <v>2.7931980339203886</v>
      </c>
      <c r="AB22" s="147">
        <f>'12.Household (per capita)'!$BE$21/12</f>
        <v>2.7931980339203886</v>
      </c>
      <c r="AC22" s="147">
        <f>'12.Household (per capita)'!$BE$21/12</f>
        <v>2.7931980339203886</v>
      </c>
      <c r="AD22" s="147">
        <f>'12.Household (per capita)'!$BE$21/12</f>
        <v>2.7931980339203886</v>
      </c>
      <c r="AE22" s="147">
        <f>'12.Household (per capita)'!$BE$21/12</f>
        <v>2.7931980339203886</v>
      </c>
      <c r="AF22" s="147">
        <f>'12.Household (per capita)'!$BE$21/12</f>
        <v>2.7931980339203886</v>
      </c>
      <c r="AG22" s="147">
        <f>'12.Household (per capita)'!$BE$21/12</f>
        <v>2.7931980339203886</v>
      </c>
      <c r="AH22" s="8"/>
    </row>
    <row r="23" spans="2:34" ht="12.75" thickBot="1">
      <c r="B23" s="6"/>
      <c r="C23" s="162"/>
      <c r="D23" s="150" t="s">
        <v>48</v>
      </c>
      <c r="E23" s="151">
        <f>'11.Household (per household)'!$BE$21/12</f>
        <v>12.374363697384538</v>
      </c>
      <c r="F23" s="151">
        <f>'11.Household (per household)'!$BE$21/12</f>
        <v>12.374363697384538</v>
      </c>
      <c r="G23" s="151">
        <f>'11.Household (per household)'!$BE$21/12</f>
        <v>12.374363697384538</v>
      </c>
      <c r="H23" s="151">
        <f>'11.Household (per household)'!$BE$21/12</f>
        <v>12.374363697384538</v>
      </c>
      <c r="I23" s="151">
        <f>'11.Household (per household)'!$BE$21/12</f>
        <v>12.374363697384538</v>
      </c>
      <c r="J23" s="151">
        <f>'11.Household (per household)'!$BE$21/12</f>
        <v>12.374363697384538</v>
      </c>
      <c r="K23" s="151">
        <f>'11.Household (per household)'!$BE$21/12</f>
        <v>12.374363697384538</v>
      </c>
      <c r="L23" s="151">
        <f>'11.Household (per household)'!$BE$21/12</f>
        <v>12.374363697384538</v>
      </c>
      <c r="M23" s="151">
        <f>'11.Household (per household)'!$BE$21/12</f>
        <v>12.374363697384538</v>
      </c>
      <c r="N23" s="151">
        <f>'11.Household (per household)'!$BE$21/12</f>
        <v>12.374363697384538</v>
      </c>
      <c r="O23" s="151">
        <f>'11.Household (per household)'!$BE$21/12</f>
        <v>12.374363697384538</v>
      </c>
      <c r="P23" s="151">
        <f>'11.Household (per household)'!$BE$21/12</f>
        <v>12.374363697384538</v>
      </c>
      <c r="Q23" s="8"/>
      <c r="S23" s="6"/>
      <c r="T23" s="162"/>
      <c r="U23" s="150" t="s">
        <v>48</v>
      </c>
      <c r="V23" s="151">
        <f>'12.Household (per capita)'!$BE$20/12</f>
        <v>5.8364224340917916</v>
      </c>
      <c r="W23" s="151">
        <f>'12.Household (per capita)'!$BE$20/12</f>
        <v>5.8364224340917916</v>
      </c>
      <c r="X23" s="151">
        <f>'12.Household (per capita)'!$BE$20/12</f>
        <v>5.8364224340917916</v>
      </c>
      <c r="Y23" s="151">
        <f>'12.Household (per capita)'!$BE$20/12</f>
        <v>5.8364224340917916</v>
      </c>
      <c r="Z23" s="151">
        <f>'12.Household (per capita)'!$BE$20/12</f>
        <v>5.8364224340917916</v>
      </c>
      <c r="AA23" s="151">
        <f>'12.Household (per capita)'!$BE$20/12</f>
        <v>5.8364224340917916</v>
      </c>
      <c r="AB23" s="151">
        <f>'12.Household (per capita)'!$BE$20/12</f>
        <v>5.8364224340917916</v>
      </c>
      <c r="AC23" s="151">
        <f>'12.Household (per capita)'!$BE$20/12</f>
        <v>5.8364224340917916</v>
      </c>
      <c r="AD23" s="151">
        <f>'12.Household (per capita)'!$BE$20/12</f>
        <v>5.8364224340917916</v>
      </c>
      <c r="AE23" s="151">
        <f>'12.Household (per capita)'!$BE$20/12</f>
        <v>5.8364224340917916</v>
      </c>
      <c r="AF23" s="151">
        <f>'12.Household (per capita)'!$BE$20/12</f>
        <v>5.8364224340917916</v>
      </c>
      <c r="AG23" s="151">
        <f>'12.Household (per capita)'!$BE$20/12</f>
        <v>5.8364224340917916</v>
      </c>
      <c r="AH23" s="8"/>
    </row>
    <row r="24" spans="2:34" ht="12" customHeight="1" thickTop="1">
      <c r="B24" s="6"/>
      <c r="C24" s="163"/>
      <c r="D24" s="148" t="s">
        <v>49</v>
      </c>
      <c r="E24" s="149">
        <f t="shared" ref="E24:P24" si="2">SUM(E16:E23)</f>
        <v>325.16959551485576</v>
      </c>
      <c r="F24" s="149">
        <f t="shared" si="2"/>
        <v>325.16959551485576</v>
      </c>
      <c r="G24" s="149">
        <f t="shared" si="2"/>
        <v>325.16959551485576</v>
      </c>
      <c r="H24" s="149">
        <f t="shared" si="2"/>
        <v>325.16959551485576</v>
      </c>
      <c r="I24" s="149">
        <f t="shared" si="2"/>
        <v>325.16959551485576</v>
      </c>
      <c r="J24" s="149">
        <f t="shared" si="2"/>
        <v>325.16959551485576</v>
      </c>
      <c r="K24" s="149">
        <f t="shared" si="2"/>
        <v>325.16959551485576</v>
      </c>
      <c r="L24" s="149">
        <f t="shared" si="2"/>
        <v>325.16959551485576</v>
      </c>
      <c r="M24" s="149">
        <f t="shared" si="2"/>
        <v>325.16959551485576</v>
      </c>
      <c r="N24" s="149">
        <f t="shared" si="2"/>
        <v>325.16959551485576</v>
      </c>
      <c r="O24" s="149">
        <f t="shared" si="2"/>
        <v>325.16959551485576</v>
      </c>
      <c r="P24" s="149">
        <f t="shared" si="2"/>
        <v>325.16959551485576</v>
      </c>
      <c r="Q24" s="14"/>
      <c r="R24" s="15"/>
      <c r="S24" s="6"/>
      <c r="T24" s="163"/>
      <c r="U24" s="148" t="s">
        <v>49</v>
      </c>
      <c r="V24" s="149">
        <f t="shared" ref="V24:AG24" si="3">SUM(V16:V23)</f>
        <v>153.36765336455926</v>
      </c>
      <c r="W24" s="149">
        <f t="shared" si="3"/>
        <v>153.36765336455926</v>
      </c>
      <c r="X24" s="149">
        <f t="shared" si="3"/>
        <v>153.36765336455926</v>
      </c>
      <c r="Y24" s="149">
        <f t="shared" si="3"/>
        <v>153.36765336455926</v>
      </c>
      <c r="Z24" s="149">
        <f t="shared" si="3"/>
        <v>153.36765336455926</v>
      </c>
      <c r="AA24" s="149">
        <f t="shared" si="3"/>
        <v>153.36765336455926</v>
      </c>
      <c r="AB24" s="149">
        <f t="shared" si="3"/>
        <v>153.36765336455926</v>
      </c>
      <c r="AC24" s="149">
        <f t="shared" si="3"/>
        <v>153.36765336455926</v>
      </c>
      <c r="AD24" s="149">
        <f t="shared" si="3"/>
        <v>153.36765336455926</v>
      </c>
      <c r="AE24" s="149">
        <f t="shared" si="3"/>
        <v>153.36765336455926</v>
      </c>
      <c r="AF24" s="149">
        <f t="shared" si="3"/>
        <v>153.36765336455926</v>
      </c>
      <c r="AG24" s="149">
        <f t="shared" si="3"/>
        <v>153.36765336455926</v>
      </c>
      <c r="AH24" s="8"/>
    </row>
    <row r="25" spans="2:34">
      <c r="B25" s="16"/>
      <c r="C25" s="52"/>
      <c r="E25" s="2"/>
      <c r="F25" s="15"/>
      <c r="G25" s="15"/>
      <c r="H25" s="15"/>
      <c r="I25" s="15"/>
      <c r="J25" s="15"/>
      <c r="K25" s="15"/>
      <c r="L25" s="15"/>
      <c r="M25" s="15"/>
      <c r="N25" s="15"/>
      <c r="O25" s="15"/>
      <c r="P25" s="15"/>
      <c r="Q25" s="14"/>
      <c r="R25" s="15"/>
      <c r="S25" s="16"/>
      <c r="T25" s="50"/>
      <c r="AH25" s="8"/>
    </row>
    <row r="26" spans="2:34">
      <c r="B26" s="16"/>
      <c r="C26" s="51"/>
      <c r="E26" s="49"/>
      <c r="F26" s="49"/>
      <c r="G26" s="49"/>
      <c r="H26" s="49"/>
      <c r="I26" s="49"/>
      <c r="J26" s="49"/>
      <c r="K26" s="49"/>
      <c r="L26" s="49"/>
      <c r="M26" s="49"/>
      <c r="N26" s="49"/>
      <c r="O26" s="49"/>
      <c r="P26" s="49"/>
      <c r="Q26" s="14"/>
      <c r="R26" s="15"/>
      <c r="S26" s="16"/>
      <c r="T26" s="50"/>
      <c r="AH26" s="8"/>
    </row>
    <row r="27" spans="2:34">
      <c r="B27" s="16"/>
      <c r="C27" s="51"/>
      <c r="E27" s="2"/>
      <c r="F27" s="15"/>
      <c r="G27" s="15"/>
      <c r="H27" s="15"/>
      <c r="I27" s="15"/>
      <c r="J27" s="15"/>
      <c r="K27" s="15"/>
      <c r="L27" s="15"/>
      <c r="M27" s="15"/>
      <c r="N27" s="15"/>
      <c r="O27" s="15"/>
      <c r="P27" s="15"/>
      <c r="Q27" s="14"/>
      <c r="R27" s="15"/>
      <c r="S27" s="16"/>
      <c r="T27" s="50"/>
      <c r="AH27" s="8"/>
    </row>
    <row r="28" spans="2:34">
      <c r="B28" s="16"/>
      <c r="C28" s="51"/>
      <c r="E28" s="2"/>
      <c r="F28" s="15"/>
      <c r="G28" s="15"/>
      <c r="H28" s="15"/>
      <c r="I28" s="15"/>
      <c r="J28" s="15"/>
      <c r="K28" s="15"/>
      <c r="L28" s="15"/>
      <c r="M28" s="15"/>
      <c r="N28" s="15"/>
      <c r="O28" s="15"/>
      <c r="P28" s="15"/>
      <c r="Q28" s="14"/>
      <c r="R28" s="15"/>
      <c r="S28" s="16"/>
      <c r="T28" s="50"/>
      <c r="AH28" s="8"/>
    </row>
    <row r="29" spans="2:34">
      <c r="B29" s="16"/>
      <c r="C29" s="51"/>
      <c r="E29" s="2"/>
      <c r="F29" s="15"/>
      <c r="G29" s="15"/>
      <c r="H29" s="15"/>
      <c r="I29" s="15"/>
      <c r="J29" s="15"/>
      <c r="K29" s="15"/>
      <c r="L29" s="15"/>
      <c r="M29" s="15"/>
      <c r="N29" s="15"/>
      <c r="O29" s="15"/>
      <c r="P29" s="15"/>
      <c r="Q29" s="14"/>
      <c r="R29" s="15"/>
      <c r="S29" s="16"/>
      <c r="T29" s="50"/>
      <c r="AH29" s="8"/>
    </row>
    <row r="30" spans="2:34">
      <c r="B30" s="16"/>
      <c r="C30" s="51"/>
      <c r="E30" s="2"/>
      <c r="F30" s="15"/>
      <c r="G30" s="15"/>
      <c r="H30" s="15"/>
      <c r="I30" s="15"/>
      <c r="J30" s="15"/>
      <c r="K30" s="15"/>
      <c r="L30" s="15"/>
      <c r="M30" s="15"/>
      <c r="N30" s="15"/>
      <c r="O30" s="15"/>
      <c r="P30" s="15"/>
      <c r="Q30" s="14"/>
      <c r="R30" s="15"/>
      <c r="S30" s="16"/>
      <c r="T30" s="50"/>
      <c r="AH30" s="8"/>
    </row>
    <row r="31" spans="2:34">
      <c r="B31" s="16"/>
      <c r="C31" s="51"/>
      <c r="E31" s="2"/>
      <c r="F31" s="15"/>
      <c r="G31" s="15"/>
      <c r="H31" s="15"/>
      <c r="I31" s="15"/>
      <c r="J31" s="15"/>
      <c r="K31" s="15"/>
      <c r="L31" s="15"/>
      <c r="M31" s="15"/>
      <c r="N31" s="15"/>
      <c r="O31" s="15"/>
      <c r="P31" s="15"/>
      <c r="Q31" s="14"/>
      <c r="R31" s="15"/>
      <c r="S31" s="16"/>
      <c r="T31" s="50"/>
      <c r="AH31" s="8"/>
    </row>
    <row r="32" spans="2:34">
      <c r="B32" s="16"/>
      <c r="C32" s="51"/>
      <c r="E32" s="2"/>
      <c r="F32" s="15"/>
      <c r="G32" s="15"/>
      <c r="H32" s="15"/>
      <c r="I32" s="15"/>
      <c r="J32" s="15"/>
      <c r="K32" s="15"/>
      <c r="L32" s="15"/>
      <c r="M32" s="15"/>
      <c r="N32" s="15"/>
      <c r="O32" s="15"/>
      <c r="P32" s="15"/>
      <c r="Q32" s="14"/>
      <c r="R32" s="15"/>
      <c r="S32" s="16"/>
      <c r="T32" s="50"/>
      <c r="AH32" s="8"/>
    </row>
    <row r="33" spans="2:34">
      <c r="B33" s="16"/>
      <c r="C33" s="51"/>
      <c r="E33" s="2"/>
      <c r="F33" s="15"/>
      <c r="G33" s="15"/>
      <c r="H33" s="15"/>
      <c r="I33" s="15"/>
      <c r="J33" s="15"/>
      <c r="K33" s="15"/>
      <c r="L33" s="15"/>
      <c r="M33" s="15"/>
      <c r="N33" s="15"/>
      <c r="O33" s="15"/>
      <c r="P33" s="15"/>
      <c r="Q33" s="14"/>
      <c r="R33" s="15"/>
      <c r="S33" s="16"/>
      <c r="T33" s="50"/>
      <c r="AH33" s="8"/>
    </row>
    <row r="34" spans="2:34">
      <c r="B34" s="16"/>
      <c r="C34" s="51"/>
      <c r="E34" s="2"/>
      <c r="F34" s="15"/>
      <c r="G34" s="15"/>
      <c r="H34" s="15"/>
      <c r="I34" s="15"/>
      <c r="J34" s="15"/>
      <c r="K34" s="15"/>
      <c r="L34" s="15"/>
      <c r="M34" s="15"/>
      <c r="N34" s="15"/>
      <c r="O34" s="15"/>
      <c r="P34" s="15"/>
      <c r="Q34" s="14"/>
      <c r="R34" s="15"/>
      <c r="S34" s="16"/>
      <c r="T34" s="50"/>
      <c r="AH34" s="8"/>
    </row>
    <row r="35" spans="2:34">
      <c r="B35" s="16"/>
      <c r="C35" s="51"/>
      <c r="E35" s="2"/>
      <c r="F35" s="15"/>
      <c r="G35" s="15"/>
      <c r="H35" s="15"/>
      <c r="I35" s="15"/>
      <c r="J35" s="15"/>
      <c r="K35" s="15"/>
      <c r="L35" s="15"/>
      <c r="M35" s="15"/>
      <c r="N35" s="15"/>
      <c r="O35" s="15"/>
      <c r="P35" s="15"/>
      <c r="Q35" s="14"/>
      <c r="R35" s="15"/>
      <c r="S35" s="16"/>
      <c r="T35" s="50"/>
      <c r="AH35" s="8"/>
    </row>
    <row r="36" spans="2:34">
      <c r="B36" s="16"/>
      <c r="C36" s="51"/>
      <c r="E36" s="2"/>
      <c r="F36" s="15"/>
      <c r="G36" s="15"/>
      <c r="H36" s="15"/>
      <c r="I36" s="15"/>
      <c r="J36" s="15"/>
      <c r="K36" s="15"/>
      <c r="L36" s="15"/>
      <c r="M36" s="15"/>
      <c r="N36" s="15"/>
      <c r="O36" s="15"/>
      <c r="P36" s="15"/>
      <c r="Q36" s="14"/>
      <c r="R36" s="15"/>
      <c r="S36" s="16"/>
      <c r="T36" s="50"/>
      <c r="AH36" s="8"/>
    </row>
    <row r="37" spans="2:34">
      <c r="B37" s="16"/>
      <c r="C37" s="51"/>
      <c r="E37" s="2"/>
      <c r="F37" s="15"/>
      <c r="G37" s="15"/>
      <c r="H37" s="15"/>
      <c r="I37" s="15"/>
      <c r="J37" s="15"/>
      <c r="K37" s="15"/>
      <c r="L37" s="15"/>
      <c r="M37" s="15"/>
      <c r="N37" s="15"/>
      <c r="O37" s="15"/>
      <c r="P37" s="15"/>
      <c r="Q37" s="14"/>
      <c r="R37" s="15"/>
      <c r="S37" s="16"/>
      <c r="T37" s="50"/>
      <c r="AH37" s="8"/>
    </row>
    <row r="38" spans="2:34">
      <c r="B38" s="16"/>
      <c r="C38" s="51"/>
      <c r="E38" s="2"/>
      <c r="F38" s="15"/>
      <c r="G38" s="15"/>
      <c r="H38" s="15"/>
      <c r="I38" s="15"/>
      <c r="J38" s="15"/>
      <c r="K38" s="15"/>
      <c r="L38" s="15"/>
      <c r="M38" s="15"/>
      <c r="N38" s="15"/>
      <c r="O38" s="15"/>
      <c r="P38" s="15"/>
      <c r="Q38" s="14"/>
      <c r="R38" s="15"/>
      <c r="S38" s="16"/>
      <c r="T38" s="50"/>
      <c r="AH38" s="8"/>
    </row>
    <row r="39" spans="2:34">
      <c r="B39" s="16"/>
      <c r="C39" s="51"/>
      <c r="E39" s="2"/>
      <c r="F39" s="15"/>
      <c r="G39" s="15"/>
      <c r="H39" s="15"/>
      <c r="I39" s="15"/>
      <c r="J39" s="15"/>
      <c r="K39" s="15"/>
      <c r="L39" s="15"/>
      <c r="M39" s="15"/>
      <c r="N39" s="15"/>
      <c r="O39" s="15"/>
      <c r="P39" s="15"/>
      <c r="Q39" s="14"/>
      <c r="R39" s="15"/>
      <c r="S39" s="16"/>
      <c r="T39" s="50"/>
      <c r="AH39" s="8"/>
    </row>
    <row r="40" spans="2:34">
      <c r="B40" s="16"/>
      <c r="C40" s="51"/>
      <c r="E40" s="2"/>
      <c r="F40" s="15"/>
      <c r="G40" s="15"/>
      <c r="H40" s="15"/>
      <c r="I40" s="15"/>
      <c r="J40" s="15"/>
      <c r="K40" s="15"/>
      <c r="L40" s="15"/>
      <c r="M40" s="15"/>
      <c r="N40" s="15"/>
      <c r="O40" s="15"/>
      <c r="P40" s="15"/>
      <c r="Q40" s="14"/>
      <c r="R40" s="15"/>
      <c r="S40" s="16"/>
      <c r="T40" s="50"/>
      <c r="AH40" s="8"/>
    </row>
    <row r="41" spans="2:34">
      <c r="B41" s="16"/>
      <c r="C41" s="51"/>
      <c r="E41" s="2"/>
      <c r="F41" s="15"/>
      <c r="G41" s="15"/>
      <c r="H41" s="15"/>
      <c r="I41" s="15"/>
      <c r="J41" s="15"/>
      <c r="K41" s="15"/>
      <c r="L41" s="15"/>
      <c r="M41" s="15"/>
      <c r="N41" s="15"/>
      <c r="O41" s="15"/>
      <c r="P41" s="15"/>
      <c r="Q41" s="14"/>
      <c r="R41" s="15"/>
      <c r="S41" s="16"/>
      <c r="T41" s="50"/>
      <c r="AH41" s="8"/>
    </row>
    <row r="42" spans="2:34">
      <c r="B42" s="16"/>
      <c r="C42" s="51"/>
      <c r="E42" s="2"/>
      <c r="F42" s="15"/>
      <c r="G42" s="15"/>
      <c r="H42" s="15"/>
      <c r="I42" s="15"/>
      <c r="J42" s="15"/>
      <c r="K42" s="15"/>
      <c r="L42" s="15"/>
      <c r="M42" s="15"/>
      <c r="N42" s="15"/>
      <c r="O42" s="15"/>
      <c r="P42" s="15"/>
      <c r="Q42" s="14"/>
      <c r="R42" s="15"/>
      <c r="S42" s="16"/>
      <c r="T42" s="50"/>
      <c r="AH42" s="8"/>
    </row>
    <row r="43" spans="2:34">
      <c r="B43" s="16"/>
      <c r="C43" s="51"/>
      <c r="E43" s="2"/>
      <c r="F43" s="15"/>
      <c r="G43" s="15"/>
      <c r="H43" s="15"/>
      <c r="I43" s="15"/>
      <c r="J43" s="15"/>
      <c r="K43" s="15"/>
      <c r="L43" s="15"/>
      <c r="M43" s="15"/>
      <c r="N43" s="15"/>
      <c r="O43" s="15"/>
      <c r="P43" s="15"/>
      <c r="Q43" s="14"/>
      <c r="R43" s="15"/>
      <c r="S43" s="16"/>
      <c r="T43" s="50"/>
      <c r="AH43" s="8"/>
    </row>
    <row r="44" spans="2:34">
      <c r="B44" s="16"/>
      <c r="C44" s="51"/>
      <c r="E44" s="2"/>
      <c r="F44" s="15"/>
      <c r="G44" s="15"/>
      <c r="H44" s="15"/>
      <c r="I44" s="15"/>
      <c r="J44" s="15"/>
      <c r="K44" s="15"/>
      <c r="L44" s="15"/>
      <c r="M44" s="15"/>
      <c r="N44" s="15"/>
      <c r="O44" s="15"/>
      <c r="P44" s="15"/>
      <c r="Q44" s="14"/>
      <c r="R44" s="15"/>
      <c r="S44" s="16"/>
      <c r="T44" s="50"/>
      <c r="AH44" s="8"/>
    </row>
    <row r="45" spans="2:34">
      <c r="B45" s="16"/>
      <c r="C45" s="51"/>
      <c r="E45" s="2"/>
      <c r="F45" s="15"/>
      <c r="G45" s="15"/>
      <c r="H45" s="15"/>
      <c r="I45" s="15"/>
      <c r="J45" s="15"/>
      <c r="K45" s="15"/>
      <c r="L45" s="15"/>
      <c r="M45" s="15"/>
      <c r="N45" s="15"/>
      <c r="O45" s="15"/>
      <c r="P45" s="15"/>
      <c r="Q45" s="14"/>
      <c r="R45" s="15"/>
      <c r="S45" s="16"/>
      <c r="T45" s="50"/>
      <c r="AH45" s="8"/>
    </row>
    <row r="46" spans="2:34">
      <c r="B46" s="16"/>
      <c r="C46" s="51"/>
      <c r="E46" s="2"/>
      <c r="F46" s="15"/>
      <c r="G46" s="15"/>
      <c r="H46" s="15"/>
      <c r="I46" s="15"/>
      <c r="J46" s="15"/>
      <c r="K46" s="15"/>
      <c r="L46" s="15"/>
      <c r="M46" s="15"/>
      <c r="N46" s="15"/>
      <c r="O46" s="15"/>
      <c r="P46" s="15"/>
      <c r="Q46" s="14"/>
      <c r="R46" s="15"/>
      <c r="S46" s="16"/>
      <c r="T46" s="50"/>
      <c r="AH46" s="8"/>
    </row>
    <row r="47" spans="2:34">
      <c r="B47" s="16"/>
      <c r="C47" s="51"/>
      <c r="E47" s="2"/>
      <c r="F47" s="15"/>
      <c r="G47" s="15"/>
      <c r="H47" s="15"/>
      <c r="I47" s="15"/>
      <c r="J47" s="15"/>
      <c r="K47" s="15"/>
      <c r="L47" s="15"/>
      <c r="M47" s="15"/>
      <c r="N47" s="15"/>
      <c r="O47" s="15"/>
      <c r="P47" s="15"/>
      <c r="Q47" s="14"/>
      <c r="R47" s="15"/>
      <c r="S47" s="16"/>
      <c r="T47" s="50"/>
      <c r="AH47" s="8"/>
    </row>
    <row r="48" spans="2:34">
      <c r="B48" s="16"/>
      <c r="C48" s="51"/>
      <c r="E48" s="2"/>
      <c r="F48" s="15"/>
      <c r="G48" s="15"/>
      <c r="H48" s="15"/>
      <c r="I48" s="15"/>
      <c r="J48" s="15"/>
      <c r="K48" s="15"/>
      <c r="L48" s="15"/>
      <c r="M48" s="15"/>
      <c r="N48" s="15"/>
      <c r="O48" s="15"/>
      <c r="P48" s="15"/>
      <c r="Q48" s="14"/>
      <c r="R48" s="15"/>
      <c r="S48" s="16"/>
      <c r="T48" s="50"/>
      <c r="AH48" s="8"/>
    </row>
    <row r="49" spans="2:34" ht="12.75" thickBot="1">
      <c r="B49" s="21"/>
      <c r="C49" s="17"/>
      <c r="D49" s="17"/>
      <c r="E49" s="18"/>
      <c r="F49" s="19"/>
      <c r="G49" s="19"/>
      <c r="H49" s="19"/>
      <c r="I49" s="19"/>
      <c r="J49" s="19"/>
      <c r="K49" s="19"/>
      <c r="L49" s="19"/>
      <c r="M49" s="19"/>
      <c r="N49" s="19"/>
      <c r="O49" s="19"/>
      <c r="P49" s="19"/>
      <c r="Q49" s="20"/>
      <c r="R49" s="15"/>
      <c r="S49" s="21"/>
      <c r="T49" s="19"/>
      <c r="U49" s="17"/>
      <c r="V49" s="17"/>
      <c r="W49" s="17"/>
      <c r="X49" s="17"/>
      <c r="Y49" s="17"/>
      <c r="Z49" s="17"/>
      <c r="AA49" s="17"/>
      <c r="AB49" s="17"/>
      <c r="AC49" s="17"/>
      <c r="AD49" s="17"/>
      <c r="AE49" s="17"/>
      <c r="AF49" s="17"/>
      <c r="AG49" s="17"/>
      <c r="AH49" s="22"/>
    </row>
    <row r="50" spans="2:34" ht="12.75" thickTop="1">
      <c r="B50" s="15"/>
      <c r="C50" s="23" t="s">
        <v>39</v>
      </c>
      <c r="E50" s="2"/>
      <c r="F50" s="15"/>
      <c r="G50" s="15"/>
      <c r="H50" s="15"/>
      <c r="I50" s="15"/>
      <c r="J50" s="15"/>
      <c r="K50" s="15"/>
      <c r="L50" s="15"/>
      <c r="M50" s="15"/>
      <c r="N50" s="15"/>
      <c r="O50" s="15"/>
      <c r="P50" s="15"/>
      <c r="Q50" s="15"/>
      <c r="R50" s="15"/>
      <c r="S50" s="15"/>
      <c r="T50" s="15"/>
    </row>
    <row r="51" spans="2:34" s="23" customFormat="1" ht="11.25">
      <c r="B51" s="25"/>
      <c r="E51" s="24"/>
      <c r="F51" s="25"/>
      <c r="G51" s="25"/>
      <c r="H51" s="25"/>
      <c r="I51" s="25"/>
      <c r="J51" s="25"/>
      <c r="K51" s="25"/>
      <c r="L51" s="25"/>
      <c r="M51" s="25"/>
      <c r="N51" s="25"/>
      <c r="O51" s="25"/>
      <c r="P51" s="25"/>
      <c r="Q51" s="25"/>
      <c r="R51" s="25"/>
      <c r="S51" s="25"/>
      <c r="T51" s="25"/>
    </row>
    <row r="52" spans="2:34" s="23" customFormat="1" ht="11.25">
      <c r="B52" s="25"/>
      <c r="E52" s="24"/>
      <c r="F52" s="25"/>
      <c r="G52" s="25"/>
      <c r="H52" s="25"/>
      <c r="I52" s="25"/>
      <c r="J52" s="25"/>
      <c r="K52" s="25"/>
      <c r="L52" s="25"/>
      <c r="M52" s="25"/>
      <c r="N52" s="25"/>
      <c r="O52" s="25"/>
      <c r="P52" s="25"/>
      <c r="Q52" s="25"/>
      <c r="R52" s="25"/>
      <c r="S52" s="25"/>
      <c r="T52" s="25"/>
    </row>
    <row r="53" spans="2:34" s="23" customFormat="1" ht="11.25"/>
    <row r="54" spans="2:34" s="23" customFormat="1" ht="11.25">
      <c r="D54" s="23" t="s">
        <v>21</v>
      </c>
    </row>
    <row r="55" spans="2:34" s="23" customFormat="1" ht="12.75" customHeight="1">
      <c r="B55" s="25"/>
      <c r="E55" s="24"/>
      <c r="F55" s="25"/>
      <c r="G55" s="25"/>
      <c r="H55" s="25"/>
      <c r="I55" s="25"/>
      <c r="J55" s="25"/>
      <c r="K55" s="25"/>
      <c r="L55" s="25"/>
      <c r="M55" s="25"/>
      <c r="N55" s="25"/>
      <c r="O55" s="25"/>
      <c r="P55" s="25"/>
      <c r="Q55" s="25"/>
      <c r="R55" s="25"/>
      <c r="S55" s="25"/>
      <c r="T55" s="25"/>
    </row>
    <row r="56" spans="2:34">
      <c r="B56" s="15"/>
      <c r="E56" s="2"/>
      <c r="F56" s="15"/>
      <c r="G56" s="15"/>
      <c r="H56" s="15"/>
      <c r="I56" s="15"/>
      <c r="J56" s="15"/>
      <c r="K56" s="15"/>
      <c r="L56" s="15"/>
      <c r="M56" s="15"/>
      <c r="N56" s="15"/>
      <c r="O56" s="15"/>
      <c r="P56" s="15"/>
      <c r="Q56" s="15"/>
      <c r="R56" s="15"/>
      <c r="S56" s="15"/>
      <c r="T56" s="15"/>
    </row>
    <row r="57" spans="2:34">
      <c r="B57" s="15"/>
      <c r="E57" s="2"/>
      <c r="F57" s="15"/>
      <c r="G57" s="15"/>
      <c r="H57" s="15"/>
      <c r="I57" s="15"/>
      <c r="J57" s="15"/>
      <c r="K57" s="15"/>
      <c r="L57" s="15"/>
      <c r="M57" s="15"/>
      <c r="N57" s="15"/>
      <c r="O57" s="15"/>
      <c r="P57" s="15"/>
      <c r="Q57" s="15"/>
      <c r="R57" s="15"/>
      <c r="S57" s="15"/>
      <c r="T57" s="15"/>
    </row>
    <row r="58" spans="2:34">
      <c r="B58" s="15"/>
      <c r="E58" s="2"/>
      <c r="F58" s="15"/>
      <c r="G58" s="15"/>
      <c r="H58" s="15"/>
      <c r="I58" s="15"/>
      <c r="J58" s="15"/>
      <c r="K58" s="15"/>
      <c r="L58" s="15"/>
      <c r="M58" s="15"/>
      <c r="N58" s="15"/>
      <c r="O58" s="15"/>
      <c r="P58" s="15"/>
      <c r="Q58" s="15"/>
      <c r="R58" s="15"/>
      <c r="S58" s="15"/>
      <c r="T58" s="15"/>
    </row>
    <row r="59" spans="2:34">
      <c r="B59" s="15"/>
      <c r="E59" s="2"/>
      <c r="F59" s="15"/>
      <c r="G59" s="15"/>
      <c r="H59" s="15"/>
      <c r="I59" s="15"/>
      <c r="J59" s="15"/>
      <c r="K59" s="15"/>
      <c r="L59" s="15"/>
      <c r="M59" s="15"/>
      <c r="N59" s="15"/>
      <c r="O59" s="15"/>
      <c r="P59" s="15"/>
      <c r="Q59" s="15"/>
      <c r="R59" s="15"/>
      <c r="S59" s="15"/>
      <c r="T59" s="15"/>
    </row>
    <row r="60" spans="2:34">
      <c r="B60" s="15"/>
      <c r="E60" s="2"/>
      <c r="F60" s="15"/>
      <c r="G60" s="15"/>
      <c r="H60" s="15"/>
      <c r="I60" s="15"/>
      <c r="J60" s="15"/>
      <c r="K60" s="15"/>
      <c r="L60" s="15"/>
      <c r="M60" s="15"/>
      <c r="N60" s="15"/>
      <c r="O60" s="15"/>
      <c r="P60" s="15"/>
      <c r="Q60" s="15"/>
      <c r="R60" s="15"/>
      <c r="S60" s="15"/>
      <c r="T60" s="15"/>
    </row>
    <row r="61" spans="2:34">
      <c r="B61" s="15"/>
      <c r="E61" s="2"/>
      <c r="F61" s="15"/>
      <c r="G61" s="15"/>
      <c r="H61" s="15"/>
      <c r="I61" s="15"/>
      <c r="J61" s="15"/>
      <c r="K61" s="15"/>
      <c r="L61" s="15"/>
      <c r="M61" s="15"/>
      <c r="N61" s="15"/>
      <c r="O61" s="15"/>
      <c r="P61" s="15"/>
      <c r="Q61" s="15"/>
      <c r="R61" s="15"/>
      <c r="S61" s="15"/>
      <c r="T61" s="15"/>
    </row>
    <row r="62" spans="2:34">
      <c r="B62" s="15"/>
      <c r="E62" s="2"/>
      <c r="F62" s="15"/>
      <c r="G62" s="15"/>
      <c r="H62" s="15"/>
      <c r="I62" s="15"/>
      <c r="J62" s="15"/>
      <c r="K62" s="15"/>
      <c r="L62" s="15"/>
      <c r="M62" s="15"/>
      <c r="N62" s="15"/>
      <c r="O62" s="15"/>
      <c r="P62" s="15"/>
      <c r="Q62" s="15"/>
      <c r="R62" s="15"/>
      <c r="S62" s="15"/>
      <c r="T62" s="15"/>
    </row>
    <row r="63" spans="2:34">
      <c r="B63" s="15"/>
      <c r="E63" s="2"/>
      <c r="F63" s="15"/>
      <c r="G63" s="15"/>
      <c r="H63" s="15"/>
      <c r="I63" s="15"/>
      <c r="J63" s="15"/>
      <c r="K63" s="15"/>
      <c r="L63" s="15"/>
      <c r="M63" s="15"/>
      <c r="N63" s="15"/>
      <c r="O63" s="15"/>
      <c r="P63" s="15"/>
      <c r="Q63" s="15"/>
      <c r="R63" s="15"/>
      <c r="S63" s="15"/>
      <c r="T63" s="15"/>
    </row>
  </sheetData>
  <mergeCells count="10">
    <mergeCell ref="D3:P3"/>
    <mergeCell ref="U3:AG3"/>
    <mergeCell ref="V5:AG5"/>
    <mergeCell ref="T5:U6"/>
    <mergeCell ref="C5:D6"/>
    <mergeCell ref="T16:T24"/>
    <mergeCell ref="C16:C24"/>
    <mergeCell ref="C7:C15"/>
    <mergeCell ref="T7:T15"/>
    <mergeCell ref="E5:P5"/>
  </mergeCells>
  <phoneticPr fontId="1"/>
  <printOptions horizontalCentered="1" verticalCentered="1"/>
  <pageMargins left="0.19685039370078741" right="0.19685039370078741" top="0.59055118110236227"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10F78-FDB6-4401-8251-3634225EB011}">
  <sheetPr>
    <pageSetUpPr fitToPage="1"/>
  </sheetPr>
  <dimension ref="A1:BF62"/>
  <sheetViews>
    <sheetView workbookViewId="0">
      <pane xSplit="26" ySplit="5" topLeftCell="AU6" activePane="bottomRight" state="frozen"/>
      <selection activeCell="BE21" sqref="BE21"/>
      <selection pane="topRight" activeCell="BE21" sqref="BE21"/>
      <selection pane="bottomLeft" activeCell="BE21" sqref="BE21"/>
      <selection pane="bottomRight" activeCell="BE47" sqref="BE47"/>
    </sheetView>
  </sheetViews>
  <sheetFormatPr defaultColWidth="9" defaultRowHeight="14.25"/>
  <cols>
    <col min="1" max="1" width="1.625" style="53" customWidth="1"/>
    <col min="2" max="20" width="9" style="54" hidden="1" customWidth="1"/>
    <col min="21" max="21" width="1.625" style="54" customWidth="1"/>
    <col min="22" max="22" width="1.5" style="54" customWidth="1"/>
    <col min="23" max="23" width="29.75" style="54" customWidth="1"/>
    <col min="24" max="24" width="2" style="53" customWidth="1"/>
    <col min="25" max="25" width="1.5" style="54" customWidth="1"/>
    <col min="26" max="26" width="38" style="54" customWidth="1"/>
    <col min="27" max="54" width="7.75" style="54" customWidth="1"/>
    <col min="55" max="56" width="9" style="54" bestFit="1" customWidth="1"/>
    <col min="57" max="57" width="9" style="54" customWidth="1"/>
    <col min="58" max="16384" width="9" style="54"/>
  </cols>
  <sheetData>
    <row r="1" spans="1:57" ht="52.5" customHeight="1">
      <c r="V1" s="172" t="s">
        <v>50</v>
      </c>
      <c r="W1" s="172"/>
      <c r="Y1" s="173" t="s">
        <v>51</v>
      </c>
      <c r="Z1" s="173"/>
      <c r="AA1" s="55"/>
      <c r="AB1" s="55"/>
      <c r="AY1" s="56"/>
      <c r="AZ1" s="56"/>
      <c r="BE1" s="56"/>
    </row>
    <row r="2" spans="1:57" ht="15.75">
      <c r="V2" s="57"/>
      <c r="Y2" s="173"/>
      <c r="Z2" s="173"/>
    </row>
    <row r="3" spans="1:57" ht="20.25">
      <c r="V3" s="57" t="str">
        <f>'[5]0.Contents'!$C$2</f>
        <v>＜確報値＞</v>
      </c>
      <c r="Y3" s="58" t="str">
        <f>'[5]0.Contents'!$E$2</f>
        <v>&lt;Final Figures&gt;</v>
      </c>
      <c r="Z3" s="59"/>
    </row>
    <row r="4" spans="1:57" ht="16.5">
      <c r="V4" s="54" t="s">
        <v>52</v>
      </c>
      <c r="Y4" s="54" t="s">
        <v>53</v>
      </c>
    </row>
    <row r="5" spans="1:57">
      <c r="V5" s="60" t="s">
        <v>54</v>
      </c>
      <c r="W5" s="61"/>
      <c r="Y5" s="60" t="s">
        <v>55</v>
      </c>
      <c r="Z5" s="61"/>
      <c r="AA5" s="62">
        <v>1990</v>
      </c>
      <c r="AB5" s="62">
        <v>1991</v>
      </c>
      <c r="AC5" s="62">
        <v>1992</v>
      </c>
      <c r="AD5" s="62">
        <v>1993</v>
      </c>
      <c r="AE5" s="62">
        <v>1994</v>
      </c>
      <c r="AF5" s="62">
        <v>1995</v>
      </c>
      <c r="AG5" s="62">
        <v>1996</v>
      </c>
      <c r="AH5" s="62">
        <v>1997</v>
      </c>
      <c r="AI5" s="62">
        <v>1998</v>
      </c>
      <c r="AJ5" s="62">
        <v>1999</v>
      </c>
      <c r="AK5" s="62">
        <v>2000</v>
      </c>
      <c r="AL5" s="62">
        <v>2001</v>
      </c>
      <c r="AM5" s="62">
        <v>2002</v>
      </c>
      <c r="AN5" s="62">
        <v>2003</v>
      </c>
      <c r="AO5" s="62">
        <v>2004</v>
      </c>
      <c r="AP5" s="62">
        <v>2005</v>
      </c>
      <c r="AQ5" s="62">
        <v>2006</v>
      </c>
      <c r="AR5" s="62">
        <v>2007</v>
      </c>
      <c r="AS5" s="62">
        <v>2008</v>
      </c>
      <c r="AT5" s="62">
        <v>2009</v>
      </c>
      <c r="AU5" s="62">
        <f t="shared" ref="AU5:BB5" si="0">AT5+1</f>
        <v>2010</v>
      </c>
      <c r="AV5" s="62">
        <f t="shared" si="0"/>
        <v>2011</v>
      </c>
      <c r="AW5" s="62">
        <f t="shared" si="0"/>
        <v>2012</v>
      </c>
      <c r="AX5" s="62">
        <f t="shared" si="0"/>
        <v>2013</v>
      </c>
      <c r="AY5" s="62">
        <f t="shared" si="0"/>
        <v>2014</v>
      </c>
      <c r="AZ5" s="62">
        <f t="shared" si="0"/>
        <v>2015</v>
      </c>
      <c r="BA5" s="62">
        <f t="shared" si="0"/>
        <v>2016</v>
      </c>
      <c r="BB5" s="62">
        <f t="shared" si="0"/>
        <v>2017</v>
      </c>
      <c r="BC5" s="62">
        <f>BB5+1</f>
        <v>2018</v>
      </c>
      <c r="BD5" s="62">
        <f>BC5+1</f>
        <v>2019</v>
      </c>
      <c r="BE5" s="62">
        <f>BD5+1</f>
        <v>2020</v>
      </c>
    </row>
    <row r="6" spans="1:57" ht="15" customHeight="1">
      <c r="V6" s="63" t="s">
        <v>56</v>
      </c>
      <c r="W6" s="64"/>
      <c r="Y6" s="63" t="s">
        <v>57</v>
      </c>
      <c r="Z6" s="64"/>
      <c r="AA6" s="65">
        <v>41797.445</v>
      </c>
      <c r="AB6" s="65">
        <v>42457.974999999999</v>
      </c>
      <c r="AC6" s="65">
        <v>43077.125999999997</v>
      </c>
      <c r="AD6" s="65">
        <v>43665.843000000008</v>
      </c>
      <c r="AE6" s="65">
        <v>44235.735000000008</v>
      </c>
      <c r="AF6" s="65">
        <v>44830.961000000003</v>
      </c>
      <c r="AG6" s="65">
        <v>45498.173000000003</v>
      </c>
      <c r="AH6" s="65">
        <v>46156.796000000009</v>
      </c>
      <c r="AI6" s="65">
        <v>46811.712</v>
      </c>
      <c r="AJ6" s="65">
        <v>47419.904999999999</v>
      </c>
      <c r="AK6" s="65">
        <v>48015.250999999997</v>
      </c>
      <c r="AL6" s="65">
        <v>48637.788999999997</v>
      </c>
      <c r="AM6" s="65">
        <v>49260.790999999997</v>
      </c>
      <c r="AN6" s="65">
        <v>49837.731</v>
      </c>
      <c r="AO6" s="65">
        <v>50382.080999999998</v>
      </c>
      <c r="AP6" s="65">
        <v>51102.004999999997</v>
      </c>
      <c r="AQ6" s="65">
        <v>51713.048000000003</v>
      </c>
      <c r="AR6" s="65">
        <v>52324.877</v>
      </c>
      <c r="AS6" s="65">
        <v>52877.802000000003</v>
      </c>
      <c r="AT6" s="65">
        <v>53362.800999999999</v>
      </c>
      <c r="AU6" s="65">
        <v>53783.434999999998</v>
      </c>
      <c r="AV6" s="65">
        <v>54171.474999999999</v>
      </c>
      <c r="AW6" s="65">
        <v>55549.281999999999</v>
      </c>
      <c r="AX6" s="65">
        <v>55952.258000000002</v>
      </c>
      <c r="AY6" s="65">
        <v>56412.14</v>
      </c>
      <c r="AZ6" s="65">
        <v>56950.756999999998</v>
      </c>
      <c r="BA6" s="65">
        <v>57477.036999999997</v>
      </c>
      <c r="BB6" s="65">
        <v>58007.536</v>
      </c>
      <c r="BC6" s="65">
        <v>58527.116999999998</v>
      </c>
      <c r="BD6" s="65">
        <v>59071.519</v>
      </c>
      <c r="BE6" s="65">
        <v>59497.356</v>
      </c>
    </row>
    <row r="7" spans="1:57" ht="27.75" customHeight="1">
      <c r="V7" s="174" t="s">
        <v>58</v>
      </c>
      <c r="W7" s="174"/>
      <c r="Y7" s="175" t="s">
        <v>59</v>
      </c>
      <c r="Z7" s="175"/>
    </row>
    <row r="8" spans="1:57" ht="60" customHeight="1">
      <c r="V8" s="66"/>
      <c r="W8" s="66"/>
      <c r="Y8" s="176"/>
      <c r="Z8" s="176"/>
    </row>
    <row r="10" spans="1:57" ht="18.75">
      <c r="V10" s="67" t="s">
        <v>60</v>
      </c>
      <c r="Y10" s="68" t="s">
        <v>61</v>
      </c>
      <c r="Z10" s="68"/>
    </row>
    <row r="11" spans="1:57">
      <c r="V11" s="60" t="s">
        <v>54</v>
      </c>
      <c r="W11" s="61"/>
      <c r="Y11" s="60" t="s">
        <v>55</v>
      </c>
      <c r="Z11" s="61"/>
      <c r="AA11" s="62">
        <v>1990</v>
      </c>
      <c r="AB11" s="62">
        <v>1991</v>
      </c>
      <c r="AC11" s="62">
        <v>1992</v>
      </c>
      <c r="AD11" s="62">
        <v>1993</v>
      </c>
      <c r="AE11" s="62">
        <v>1994</v>
      </c>
      <c r="AF11" s="62">
        <v>1995</v>
      </c>
      <c r="AG11" s="62">
        <v>1996</v>
      </c>
      <c r="AH11" s="62">
        <v>1997</v>
      </c>
      <c r="AI11" s="62">
        <v>1998</v>
      </c>
      <c r="AJ11" s="62">
        <v>1999</v>
      </c>
      <c r="AK11" s="62">
        <v>2000</v>
      </c>
      <c r="AL11" s="62">
        <v>2001</v>
      </c>
      <c r="AM11" s="62">
        <v>2002</v>
      </c>
      <c r="AN11" s="62">
        <v>2003</v>
      </c>
      <c r="AO11" s="62">
        <v>2004</v>
      </c>
      <c r="AP11" s="62">
        <v>2005</v>
      </c>
      <c r="AQ11" s="62">
        <v>2006</v>
      </c>
      <c r="AR11" s="62">
        <v>2007</v>
      </c>
      <c r="AS11" s="62">
        <v>2008</v>
      </c>
      <c r="AT11" s="62">
        <v>2009</v>
      </c>
      <c r="AU11" s="62">
        <f t="shared" ref="AU11:BB11" si="1">AT11+1</f>
        <v>2010</v>
      </c>
      <c r="AV11" s="62">
        <f t="shared" si="1"/>
        <v>2011</v>
      </c>
      <c r="AW11" s="62">
        <f t="shared" si="1"/>
        <v>2012</v>
      </c>
      <c r="AX11" s="62">
        <f t="shared" si="1"/>
        <v>2013</v>
      </c>
      <c r="AY11" s="62">
        <f t="shared" si="1"/>
        <v>2014</v>
      </c>
      <c r="AZ11" s="62">
        <f t="shared" si="1"/>
        <v>2015</v>
      </c>
      <c r="BA11" s="62">
        <f t="shared" si="1"/>
        <v>2016</v>
      </c>
      <c r="BB11" s="62">
        <f t="shared" si="1"/>
        <v>2017</v>
      </c>
      <c r="BC11" s="62">
        <f>BB11+1</f>
        <v>2018</v>
      </c>
      <c r="BD11" s="62">
        <f>BC11+1</f>
        <v>2019</v>
      </c>
      <c r="BE11" s="62">
        <f>BD11+1</f>
        <v>2020</v>
      </c>
    </row>
    <row r="12" spans="1:57" s="70" customFormat="1" ht="15" customHeight="1">
      <c r="A12" s="69"/>
      <c r="V12" s="71" t="s">
        <v>62</v>
      </c>
      <c r="W12" s="72"/>
      <c r="X12" s="73"/>
      <c r="Y12" s="74" t="s">
        <v>63</v>
      </c>
      <c r="Z12" s="75"/>
      <c r="AA12" s="76">
        <f t="shared" ref="AA12:BE12" si="2">SUM(AA13:AA22)</f>
        <v>4585.771218448418</v>
      </c>
      <c r="AB12" s="76">
        <f t="shared" si="2"/>
        <v>4609.1796892770199</v>
      </c>
      <c r="AC12" s="76">
        <f t="shared" si="2"/>
        <v>4879.8228429040519</v>
      </c>
      <c r="AD12" s="76">
        <f t="shared" si="2"/>
        <v>4928.3816787447258</v>
      </c>
      <c r="AE12" s="76">
        <f t="shared" si="2"/>
        <v>5259.9845146312537</v>
      </c>
      <c r="AF12" s="76">
        <f t="shared" si="2"/>
        <v>5249.8248282105642</v>
      </c>
      <c r="AG12" s="76">
        <f t="shared" si="2"/>
        <v>5317.708303815235</v>
      </c>
      <c r="AH12" s="76">
        <f t="shared" si="2"/>
        <v>4981.2360174151409</v>
      </c>
      <c r="AI12" s="76">
        <f t="shared" si="2"/>
        <v>4980.9197495439857</v>
      </c>
      <c r="AJ12" s="76">
        <f t="shared" si="2"/>
        <v>5172.0583482944085</v>
      </c>
      <c r="AK12" s="76">
        <f t="shared" si="2"/>
        <v>5233.4201081815727</v>
      </c>
      <c r="AL12" s="76">
        <f t="shared" si="2"/>
        <v>5085.3227447225208</v>
      </c>
      <c r="AM12" s="76">
        <f t="shared" si="2"/>
        <v>5275.9193359423034</v>
      </c>
      <c r="AN12" s="76">
        <f t="shared" si="2"/>
        <v>5298.6669089238721</v>
      </c>
      <c r="AO12" s="76">
        <f t="shared" si="2"/>
        <v>5161.3608276877876</v>
      </c>
      <c r="AP12" s="76">
        <f t="shared" si="2"/>
        <v>5151.6714418938491</v>
      </c>
      <c r="AQ12" s="76">
        <f t="shared" si="2"/>
        <v>4864.4045479404185</v>
      </c>
      <c r="AR12" s="76">
        <f t="shared" si="2"/>
        <v>4990.1896625495156</v>
      </c>
      <c r="AS12" s="76">
        <f t="shared" si="2"/>
        <v>4858.2901057750723</v>
      </c>
      <c r="AT12" s="76">
        <f t="shared" si="2"/>
        <v>4592.2766116866878</v>
      </c>
      <c r="AU12" s="76">
        <f t="shared" si="2"/>
        <v>4856.6886941095845</v>
      </c>
      <c r="AV12" s="76">
        <f t="shared" si="2"/>
        <v>5082.4121136825406</v>
      </c>
      <c r="AW12" s="76">
        <f t="shared" si="2"/>
        <v>5341.97622886912</v>
      </c>
      <c r="AX12" s="76">
        <f t="shared" si="2"/>
        <v>5162.1725152818071</v>
      </c>
      <c r="AY12" s="76">
        <f t="shared" si="2"/>
        <v>4779.4314585529883</v>
      </c>
      <c r="AZ12" s="76">
        <f t="shared" si="2"/>
        <v>4603.2046386424636</v>
      </c>
      <c r="BA12" s="76">
        <f t="shared" si="2"/>
        <v>4474.7202256941391</v>
      </c>
      <c r="BB12" s="76">
        <f t="shared" si="2"/>
        <v>4493.8633493384777</v>
      </c>
      <c r="BC12" s="76">
        <f t="shared" si="2"/>
        <v>4129.7148641774565</v>
      </c>
      <c r="BD12" s="76">
        <f t="shared" si="2"/>
        <v>3975.494417390556</v>
      </c>
      <c r="BE12" s="76">
        <f t="shared" si="2"/>
        <v>3902.9432416044783</v>
      </c>
    </row>
    <row r="13" spans="1:57" s="70" customFormat="1" ht="15" customHeight="1">
      <c r="A13" s="69"/>
      <c r="V13" s="77"/>
      <c r="W13" s="78" t="s">
        <v>64</v>
      </c>
      <c r="X13" s="79"/>
      <c r="Y13" s="80"/>
      <c r="Z13" s="81" t="s">
        <v>65</v>
      </c>
      <c r="AA13" s="82">
        <v>7.4215025951195326</v>
      </c>
      <c r="AB13" s="82">
        <v>6.4867826013252987</v>
      </c>
      <c r="AC13" s="82">
        <v>8.5648537586258531</v>
      </c>
      <c r="AD13" s="82">
        <v>7.0403777308557718</v>
      </c>
      <c r="AE13" s="82">
        <v>5.0876338718438836</v>
      </c>
      <c r="AF13" s="82">
        <v>3.9327702244142171</v>
      </c>
      <c r="AG13" s="82">
        <v>5.5919947812981414</v>
      </c>
      <c r="AH13" s="82">
        <v>4.5068595214685283</v>
      </c>
      <c r="AI13" s="82">
        <v>2.8571129947106075</v>
      </c>
      <c r="AJ13" s="82">
        <v>0</v>
      </c>
      <c r="AK13" s="82">
        <v>0</v>
      </c>
      <c r="AL13" s="82">
        <v>0</v>
      </c>
      <c r="AM13" s="82">
        <v>0</v>
      </c>
      <c r="AN13" s="82">
        <v>0</v>
      </c>
      <c r="AO13" s="82">
        <v>0</v>
      </c>
      <c r="AP13" s="82">
        <v>0</v>
      </c>
      <c r="AQ13" s="82">
        <v>0</v>
      </c>
      <c r="AR13" s="82">
        <v>0</v>
      </c>
      <c r="AS13" s="82">
        <v>0</v>
      </c>
      <c r="AT13" s="82">
        <v>0</v>
      </c>
      <c r="AU13" s="82">
        <v>0</v>
      </c>
      <c r="AV13" s="82">
        <v>0</v>
      </c>
      <c r="AW13" s="82">
        <v>0</v>
      </c>
      <c r="AX13" s="82">
        <v>0</v>
      </c>
      <c r="AY13" s="82">
        <v>0</v>
      </c>
      <c r="AZ13" s="83">
        <v>0</v>
      </c>
      <c r="BA13" s="82">
        <v>0</v>
      </c>
      <c r="BB13" s="82">
        <v>0</v>
      </c>
      <c r="BC13" s="82">
        <v>0</v>
      </c>
      <c r="BD13" s="82">
        <v>0</v>
      </c>
      <c r="BE13" s="82">
        <v>0</v>
      </c>
    </row>
    <row r="14" spans="1:57" s="70" customFormat="1" ht="15" customHeight="1">
      <c r="A14" s="69"/>
      <c r="V14" s="77"/>
      <c r="W14" s="84" t="s">
        <v>66</v>
      </c>
      <c r="X14" s="79"/>
      <c r="Y14" s="80"/>
      <c r="Z14" s="85" t="s">
        <v>67</v>
      </c>
      <c r="AA14" s="86">
        <v>632.60012463533508</v>
      </c>
      <c r="AB14" s="86">
        <v>618.06473518248697</v>
      </c>
      <c r="AC14" s="86">
        <v>651.95738494853174</v>
      </c>
      <c r="AD14" s="86">
        <v>678.68955935372628</v>
      </c>
      <c r="AE14" s="86">
        <v>653.18013531545284</v>
      </c>
      <c r="AF14" s="86">
        <v>686.65074607221163</v>
      </c>
      <c r="AG14" s="86">
        <v>714.96689479257452</v>
      </c>
      <c r="AH14" s="86">
        <v>656.15705197218733</v>
      </c>
      <c r="AI14" s="86">
        <v>639.58513459988376</v>
      </c>
      <c r="AJ14" s="86">
        <v>659.01598636522147</v>
      </c>
      <c r="AK14" s="86">
        <v>715.95949535352747</v>
      </c>
      <c r="AL14" s="86">
        <v>650.61301907032532</v>
      </c>
      <c r="AM14" s="86">
        <v>683.85440872538595</v>
      </c>
      <c r="AN14" s="86">
        <v>590.98227680714979</v>
      </c>
      <c r="AO14" s="86">
        <v>623.81841580062962</v>
      </c>
      <c r="AP14" s="86">
        <v>651.06546993469431</v>
      </c>
      <c r="AQ14" s="86">
        <v>571.32530822564161</v>
      </c>
      <c r="AR14" s="86">
        <v>542.4973675938993</v>
      </c>
      <c r="AS14" s="86">
        <v>492.98578212473086</v>
      </c>
      <c r="AT14" s="86">
        <v>489.09127258266062</v>
      </c>
      <c r="AU14" s="86">
        <v>519.11099713210297</v>
      </c>
      <c r="AV14" s="86">
        <v>506.23968473026241</v>
      </c>
      <c r="AW14" s="86">
        <v>481.72306441495033</v>
      </c>
      <c r="AX14" s="86">
        <v>451.96854451214244</v>
      </c>
      <c r="AY14" s="86">
        <v>421.39003963939791</v>
      </c>
      <c r="AZ14" s="87">
        <v>391.66522436231355</v>
      </c>
      <c r="BA14" s="86">
        <v>397.6037589927904</v>
      </c>
      <c r="BB14" s="86">
        <v>423.44282286311483</v>
      </c>
      <c r="BC14" s="86">
        <v>346.65117509344554</v>
      </c>
      <c r="BD14" s="86">
        <v>341.70971121603242</v>
      </c>
      <c r="BE14" s="86">
        <v>355.87592817817176</v>
      </c>
    </row>
    <row r="15" spans="1:57" s="70" customFormat="1" ht="15" customHeight="1">
      <c r="A15" s="69"/>
      <c r="V15" s="77"/>
      <c r="W15" s="84" t="s">
        <v>68</v>
      </c>
      <c r="X15" s="79"/>
      <c r="Y15" s="80"/>
      <c r="Z15" s="85" t="s">
        <v>68</v>
      </c>
      <c r="AA15" s="86">
        <v>314.57778813977933</v>
      </c>
      <c r="AB15" s="86">
        <v>319.49115691302018</v>
      </c>
      <c r="AC15" s="86">
        <v>319.83841143587875</v>
      </c>
      <c r="AD15" s="86">
        <v>334.43704148264675</v>
      </c>
      <c r="AE15" s="86">
        <v>338.69645784553057</v>
      </c>
      <c r="AF15" s="86">
        <v>341.49384603647803</v>
      </c>
      <c r="AG15" s="86">
        <v>343.22213376721021</v>
      </c>
      <c r="AH15" s="86">
        <v>326.9303718705695</v>
      </c>
      <c r="AI15" s="86">
        <v>334.87351206238776</v>
      </c>
      <c r="AJ15" s="86">
        <v>332.46410127736351</v>
      </c>
      <c r="AK15" s="86">
        <v>330.24471869523967</v>
      </c>
      <c r="AL15" s="86">
        <v>313.86781794307069</v>
      </c>
      <c r="AM15" s="86">
        <v>311.48366804613471</v>
      </c>
      <c r="AN15" s="86">
        <v>323.52476477507412</v>
      </c>
      <c r="AO15" s="86">
        <v>294.8421452045099</v>
      </c>
      <c r="AP15" s="86">
        <v>282.36731554000295</v>
      </c>
      <c r="AQ15" s="86">
        <v>277.81841497961847</v>
      </c>
      <c r="AR15" s="86">
        <v>279.35810999153</v>
      </c>
      <c r="AS15" s="86">
        <v>260.52038104014304</v>
      </c>
      <c r="AT15" s="86">
        <v>252.1383072491341</v>
      </c>
      <c r="AU15" s="86">
        <v>263.89258515671185</v>
      </c>
      <c r="AV15" s="86">
        <v>240.50325799927572</v>
      </c>
      <c r="AW15" s="86">
        <v>248.07237296564918</v>
      </c>
      <c r="AX15" s="86">
        <v>240.61140668582433</v>
      </c>
      <c r="AY15" s="86">
        <v>224.00809399838801</v>
      </c>
      <c r="AZ15" s="87">
        <v>217.35825947004636</v>
      </c>
      <c r="BA15" s="86">
        <v>204.01366713705991</v>
      </c>
      <c r="BB15" s="86">
        <v>215.78438688716096</v>
      </c>
      <c r="BC15" s="86">
        <v>191.80126675358201</v>
      </c>
      <c r="BD15" s="86">
        <v>207.56401939699148</v>
      </c>
      <c r="BE15" s="86">
        <v>207.26178791102095</v>
      </c>
    </row>
    <row r="16" spans="1:57" s="70" customFormat="1" ht="15" customHeight="1">
      <c r="A16" s="69"/>
      <c r="V16" s="77"/>
      <c r="W16" s="88" t="s">
        <v>69</v>
      </c>
      <c r="X16" s="79"/>
      <c r="Y16" s="80"/>
      <c r="Z16" s="89" t="s">
        <v>70</v>
      </c>
      <c r="AA16" s="86">
        <v>437.04467934665786</v>
      </c>
      <c r="AB16" s="86">
        <v>452.66388990236766</v>
      </c>
      <c r="AC16" s="86">
        <v>463.98021202806979</v>
      </c>
      <c r="AD16" s="86">
        <v>483.14190602241177</v>
      </c>
      <c r="AE16" s="86">
        <v>446.06397906272463</v>
      </c>
      <c r="AF16" s="86">
        <v>473.07055844650245</v>
      </c>
      <c r="AG16" s="86">
        <v>472.1128895382073</v>
      </c>
      <c r="AH16" s="86">
        <v>458.13442624515312</v>
      </c>
      <c r="AI16" s="86">
        <v>449.14914430268408</v>
      </c>
      <c r="AJ16" s="86">
        <v>454.93433987159818</v>
      </c>
      <c r="AK16" s="86">
        <v>458.03122161023396</v>
      </c>
      <c r="AL16" s="86">
        <v>444.98158198857885</v>
      </c>
      <c r="AM16" s="86">
        <v>452.76886065132823</v>
      </c>
      <c r="AN16" s="86">
        <v>448.21274466784416</v>
      </c>
      <c r="AO16" s="86">
        <v>431.15287433108409</v>
      </c>
      <c r="AP16" s="86">
        <v>444.11548391482052</v>
      </c>
      <c r="AQ16" s="86">
        <v>429.50978527442084</v>
      </c>
      <c r="AR16" s="86">
        <v>428.1025878035806</v>
      </c>
      <c r="AS16" s="86">
        <v>413.4132279255478</v>
      </c>
      <c r="AT16" s="86">
        <v>408.46451513898222</v>
      </c>
      <c r="AU16" s="86">
        <v>410.98750274086336</v>
      </c>
      <c r="AV16" s="86">
        <v>407.75633144928247</v>
      </c>
      <c r="AW16" s="86">
        <v>397.60776141392438</v>
      </c>
      <c r="AX16" s="86">
        <v>385.46902531669372</v>
      </c>
      <c r="AY16" s="86">
        <v>382.99319370492515</v>
      </c>
      <c r="AZ16" s="87">
        <v>363.59763561265697</v>
      </c>
      <c r="BA16" s="86">
        <v>367.66950421899031</v>
      </c>
      <c r="BB16" s="86">
        <v>382.36329453419711</v>
      </c>
      <c r="BC16" s="86">
        <v>352.69524738409802</v>
      </c>
      <c r="BD16" s="86">
        <v>354.05031984912046</v>
      </c>
      <c r="BE16" s="86">
        <v>374.83708496101701</v>
      </c>
    </row>
    <row r="17" spans="1:58" s="70" customFormat="1" ht="15" customHeight="1">
      <c r="A17" s="69"/>
      <c r="V17" s="77"/>
      <c r="W17" s="84" t="s">
        <v>71</v>
      </c>
      <c r="X17" s="79"/>
      <c r="Y17" s="80"/>
      <c r="Z17" s="85" t="s">
        <v>72</v>
      </c>
      <c r="AA17" s="86">
        <v>1685.686822210303</v>
      </c>
      <c r="AB17" s="86">
        <v>1712.036469657108</v>
      </c>
      <c r="AC17" s="86">
        <v>1761.405193793687</v>
      </c>
      <c r="AD17" s="86">
        <v>1672.3864284320609</v>
      </c>
      <c r="AE17" s="86">
        <v>1911.7639053671496</v>
      </c>
      <c r="AF17" s="86">
        <v>1846.2677367099316</v>
      </c>
      <c r="AG17" s="86">
        <v>1786.3052927254187</v>
      </c>
      <c r="AH17" s="86">
        <v>1704.2062012932493</v>
      </c>
      <c r="AI17" s="86">
        <v>1654.4155253302342</v>
      </c>
      <c r="AJ17" s="86">
        <v>1763.7421373556476</v>
      </c>
      <c r="AK17" s="86">
        <v>1739.0256621198075</v>
      </c>
      <c r="AL17" s="86">
        <v>1724.4749409201195</v>
      </c>
      <c r="AM17" s="86">
        <v>1867.3436266954805</v>
      </c>
      <c r="AN17" s="86">
        <v>1963.8421643805116</v>
      </c>
      <c r="AO17" s="86">
        <v>1907.4051740631778</v>
      </c>
      <c r="AP17" s="86">
        <v>1957.9555842293178</v>
      </c>
      <c r="AQ17" s="86">
        <v>1851.5289255755335</v>
      </c>
      <c r="AR17" s="86">
        <v>2048.9961420753566</v>
      </c>
      <c r="AS17" s="86">
        <v>2005.4324997736958</v>
      </c>
      <c r="AT17" s="86">
        <v>1877.233501660698</v>
      </c>
      <c r="AU17" s="86">
        <v>2122.0150984215238</v>
      </c>
      <c r="AV17" s="86">
        <v>2412.886052079366</v>
      </c>
      <c r="AW17" s="86">
        <v>2678.0664102145993</v>
      </c>
      <c r="AX17" s="86">
        <v>2630.8165036015644</v>
      </c>
      <c r="AY17" s="86">
        <v>2399.8669315652373</v>
      </c>
      <c r="AZ17" s="87">
        <v>2304.8819597078491</v>
      </c>
      <c r="BA17" s="86">
        <v>2244.309560331234</v>
      </c>
      <c r="BB17" s="86">
        <v>2193.9192370639744</v>
      </c>
      <c r="BC17" s="86">
        <v>1941.2783952297445</v>
      </c>
      <c r="BD17" s="86">
        <v>1793.2408760355797</v>
      </c>
      <c r="BE17" s="86">
        <v>1859.5476472626451</v>
      </c>
    </row>
    <row r="18" spans="1:58" s="70" customFormat="1" ht="15" customHeight="1">
      <c r="A18" s="69"/>
      <c r="V18" s="77"/>
      <c r="W18" s="84" t="s">
        <v>73</v>
      </c>
      <c r="X18" s="79"/>
      <c r="Y18" s="80"/>
      <c r="Z18" s="85" t="s">
        <v>74</v>
      </c>
      <c r="AA18" s="82">
        <v>2.6189383583524193</v>
      </c>
      <c r="AB18" s="82">
        <v>2.3165995541475599</v>
      </c>
      <c r="AC18" s="82">
        <v>2.3487898821670443</v>
      </c>
      <c r="AD18" s="82">
        <v>2.2116722218692395</v>
      </c>
      <c r="AE18" s="82">
        <v>2.0588999027871813</v>
      </c>
      <c r="AF18" s="82">
        <v>1.9486866927203004</v>
      </c>
      <c r="AG18" s="82">
        <v>1.8374556755259834</v>
      </c>
      <c r="AH18" s="82">
        <v>1.6704443943223213</v>
      </c>
      <c r="AI18" s="82">
        <v>1.6062915180603154</v>
      </c>
      <c r="AJ18" s="82">
        <v>1.6238890732229871</v>
      </c>
      <c r="AK18" s="82">
        <v>1.5614287659507562</v>
      </c>
      <c r="AL18" s="82">
        <v>1.4513014097838022</v>
      </c>
      <c r="AM18" s="82">
        <v>1.4981446569098826</v>
      </c>
      <c r="AN18" s="82">
        <v>1.5105244995241065</v>
      </c>
      <c r="AO18" s="82">
        <v>1.4454961670470567</v>
      </c>
      <c r="AP18" s="82">
        <v>1.53056477212225</v>
      </c>
      <c r="AQ18" s="82">
        <v>1.4322614768609574</v>
      </c>
      <c r="AR18" s="82">
        <v>1.5197245498918153</v>
      </c>
      <c r="AS18" s="82">
        <v>1.442796212759524</v>
      </c>
      <c r="AT18" s="82">
        <v>1.3504827990944281</v>
      </c>
      <c r="AU18" s="82">
        <v>1.3395513049101329</v>
      </c>
      <c r="AV18" s="82">
        <v>1.3688946758324343</v>
      </c>
      <c r="AW18" s="82">
        <v>1.3336981740594112</v>
      </c>
      <c r="AX18" s="82">
        <v>1.2894216357503181</v>
      </c>
      <c r="AY18" s="82">
        <v>1.1853745355307128</v>
      </c>
      <c r="AZ18" s="83">
        <v>1.1239146004339193</v>
      </c>
      <c r="BA18" s="82">
        <v>1.1199455925244071</v>
      </c>
      <c r="BB18" s="82">
        <v>1.1041098078312581</v>
      </c>
      <c r="BC18" s="82">
        <v>0.99731665812917647</v>
      </c>
      <c r="BD18" s="82">
        <v>0.91415644289605313</v>
      </c>
      <c r="BE18" s="82">
        <v>0.90809542620924466</v>
      </c>
    </row>
    <row r="19" spans="1:58" s="70" customFormat="1" ht="15" customHeight="1">
      <c r="A19" s="69"/>
      <c r="V19" s="77"/>
      <c r="W19" s="84" t="s">
        <v>75</v>
      </c>
      <c r="X19" s="79"/>
      <c r="Y19" s="80"/>
      <c r="Z19" s="85" t="s">
        <v>76</v>
      </c>
      <c r="AA19" s="86">
        <v>1020.5644409728579</v>
      </c>
      <c r="AB19" s="86">
        <v>986.32560441920577</v>
      </c>
      <c r="AC19" s="86">
        <v>1109.7453190960061</v>
      </c>
      <c r="AD19" s="86">
        <v>1155.3971475046883</v>
      </c>
      <c r="AE19" s="86">
        <v>1239.4066514344099</v>
      </c>
      <c r="AF19" s="86">
        <v>1219.3567530829996</v>
      </c>
      <c r="AG19" s="86">
        <v>1297.8863378938338</v>
      </c>
      <c r="AH19" s="86">
        <v>1179.533386731048</v>
      </c>
      <c r="AI19" s="86">
        <v>1256.0094026690199</v>
      </c>
      <c r="AJ19" s="86">
        <v>1323.3030331615601</v>
      </c>
      <c r="AK19" s="86">
        <v>1371.0330206842468</v>
      </c>
      <c r="AL19" s="86">
        <v>1353.9345569192278</v>
      </c>
      <c r="AM19" s="86">
        <v>1385.514931739873</v>
      </c>
      <c r="AN19" s="86">
        <v>1417.3056482371567</v>
      </c>
      <c r="AO19" s="86">
        <v>1387.1265665482244</v>
      </c>
      <c r="AP19" s="86">
        <v>1351.873563900931</v>
      </c>
      <c r="AQ19" s="86">
        <v>1326.6805146240724</v>
      </c>
      <c r="AR19" s="86">
        <v>1304.5821812973277</v>
      </c>
      <c r="AS19" s="86">
        <v>1310.9692223524617</v>
      </c>
      <c r="AT19" s="86">
        <v>1240.5446675003518</v>
      </c>
      <c r="AU19" s="86">
        <v>1228.8578547612135</v>
      </c>
      <c r="AV19" s="86">
        <v>1184.8330113592467</v>
      </c>
      <c r="AW19" s="86">
        <v>1185.8727144332468</v>
      </c>
      <c r="AX19" s="86">
        <v>1131.8163676166719</v>
      </c>
      <c r="AY19" s="86">
        <v>1052.9226948699609</v>
      </c>
      <c r="AZ19" s="87">
        <v>1044.5428663717653</v>
      </c>
      <c r="BA19" s="86">
        <v>991.06286839133043</v>
      </c>
      <c r="BB19" s="86">
        <v>1000.1145598693945</v>
      </c>
      <c r="BC19" s="86">
        <v>1013.5071546213163</v>
      </c>
      <c r="BD19" s="86">
        <v>992.22432412879925</v>
      </c>
      <c r="BE19" s="86">
        <v>842.71250841323013</v>
      </c>
    </row>
    <row r="20" spans="1:58" s="70" customFormat="1" ht="15" customHeight="1">
      <c r="A20" s="69"/>
      <c r="V20" s="77"/>
      <c r="W20" s="84" t="s">
        <v>77</v>
      </c>
      <c r="X20" s="79"/>
      <c r="Y20" s="80"/>
      <c r="Z20" s="63" t="s">
        <v>78</v>
      </c>
      <c r="AA20" s="86">
        <v>163.80696643851672</v>
      </c>
      <c r="AB20" s="86">
        <v>176.13519902197851</v>
      </c>
      <c r="AC20" s="86">
        <v>213.76164875074565</v>
      </c>
      <c r="AD20" s="86">
        <v>244.9911163968103</v>
      </c>
      <c r="AE20" s="86">
        <v>286.77621469619606</v>
      </c>
      <c r="AF20" s="86">
        <v>293.13769131982218</v>
      </c>
      <c r="AG20" s="86">
        <v>314.00963286931426</v>
      </c>
      <c r="AH20" s="86">
        <v>274.76360948943824</v>
      </c>
      <c r="AI20" s="86">
        <v>276.08577579729069</v>
      </c>
      <c r="AJ20" s="86">
        <v>270.71042594198212</v>
      </c>
      <c r="AK20" s="86">
        <v>247.58094856549849</v>
      </c>
      <c r="AL20" s="86">
        <v>228.26502433993889</v>
      </c>
      <c r="AM20" s="86">
        <v>202.28727098355256</v>
      </c>
      <c r="AN20" s="86">
        <v>181.82607351357746</v>
      </c>
      <c r="AO20" s="86">
        <v>165.40951982132211</v>
      </c>
      <c r="AP20" s="86">
        <v>140.58127597717834</v>
      </c>
      <c r="AQ20" s="86">
        <v>111.36758411511759</v>
      </c>
      <c r="AR20" s="82">
        <v>91.99963507426645</v>
      </c>
      <c r="AS20" s="82">
        <v>76.85136400040227</v>
      </c>
      <c r="AT20" s="82">
        <v>59.084478777585339</v>
      </c>
      <c r="AU20" s="82">
        <v>53.987724271647792</v>
      </c>
      <c r="AV20" s="82">
        <v>50.756937302529671</v>
      </c>
      <c r="AW20" s="82">
        <v>46.423040795896569</v>
      </c>
      <c r="AX20" s="82">
        <v>46.370211593157684</v>
      </c>
      <c r="AY20" s="82">
        <v>43.688240620863738</v>
      </c>
      <c r="AZ20" s="83">
        <v>45.739512838820907</v>
      </c>
      <c r="BA20" s="82">
        <v>43.833213466825384</v>
      </c>
      <c r="BB20" s="82">
        <v>46.325493596211174</v>
      </c>
      <c r="BC20" s="82">
        <v>49.65641169605653</v>
      </c>
      <c r="BD20" s="82">
        <v>52.547063189778541</v>
      </c>
      <c r="BE20" s="86">
        <v>42.242273388090567</v>
      </c>
      <c r="BF20" s="90"/>
    </row>
    <row r="21" spans="1:58" s="70" customFormat="1" ht="15" customHeight="1">
      <c r="A21" s="69"/>
      <c r="V21" s="77"/>
      <c r="W21" s="91" t="s">
        <v>79</v>
      </c>
      <c r="X21" s="79"/>
      <c r="Y21" s="80"/>
      <c r="Z21" s="89" t="s">
        <v>80</v>
      </c>
      <c r="AA21" s="86">
        <v>270.61856402501428</v>
      </c>
      <c r="AB21" s="86">
        <v>272.90528348189775</v>
      </c>
      <c r="AC21" s="86">
        <v>273.12281358163716</v>
      </c>
      <c r="AD21" s="86">
        <v>270.20731302173363</v>
      </c>
      <c r="AE21" s="86">
        <v>277.44447678102807</v>
      </c>
      <c r="AF21" s="86">
        <v>280.14921640919164</v>
      </c>
      <c r="AG21" s="86">
        <v>285.35325937103948</v>
      </c>
      <c r="AH21" s="86">
        <v>287.70749176052539</v>
      </c>
      <c r="AI21" s="86">
        <v>286.02831729837249</v>
      </c>
      <c r="AJ21" s="86">
        <v>289.52455238333283</v>
      </c>
      <c r="AK21" s="86">
        <v>296.65173956541446</v>
      </c>
      <c r="AL21" s="86">
        <v>298.93299482323698</v>
      </c>
      <c r="AM21" s="86">
        <v>301.15983440765706</v>
      </c>
      <c r="AN21" s="86">
        <v>301.65170195537985</v>
      </c>
      <c r="AO21" s="86">
        <v>283.84531600600963</v>
      </c>
      <c r="AP21" s="86">
        <v>259.11494356799471</v>
      </c>
      <c r="AQ21" s="86">
        <v>233.91741613598069</v>
      </c>
      <c r="AR21" s="86">
        <v>225.91298604825272</v>
      </c>
      <c r="AS21" s="86">
        <v>218.27902645180848</v>
      </c>
      <c r="AT21" s="86">
        <v>180.2898879108277</v>
      </c>
      <c r="AU21" s="86">
        <v>173.54632234493766</v>
      </c>
      <c r="AV21" s="86">
        <v>188.28011331953081</v>
      </c>
      <c r="AW21" s="86">
        <v>187.25942228373503</v>
      </c>
      <c r="AX21" s="86">
        <v>173.86698362067972</v>
      </c>
      <c r="AY21" s="86">
        <v>153.35658967129541</v>
      </c>
      <c r="AZ21" s="87">
        <v>148.03325244343463</v>
      </c>
      <c r="BA21" s="86">
        <v>146.65752969384241</v>
      </c>
      <c r="BB21" s="86">
        <v>150.97278020305495</v>
      </c>
      <c r="BC21" s="86">
        <v>150.34007829826197</v>
      </c>
      <c r="BD21" s="86">
        <v>156.0182816810628</v>
      </c>
      <c r="BE21" s="86">
        <v>148.49236436861446</v>
      </c>
    </row>
    <row r="22" spans="1:58" s="70" customFormat="1" ht="15" customHeight="1">
      <c r="A22" s="69"/>
      <c r="V22" s="92"/>
      <c r="W22" s="93" t="s">
        <v>81</v>
      </c>
      <c r="X22" s="94"/>
      <c r="Y22" s="95"/>
      <c r="Z22" s="85" t="s">
        <v>82</v>
      </c>
      <c r="AA22" s="82">
        <v>50.831391726482387</v>
      </c>
      <c r="AB22" s="82">
        <v>62.753968543481967</v>
      </c>
      <c r="AC22" s="82">
        <v>75.098215628703016</v>
      </c>
      <c r="AD22" s="82">
        <v>79.879116577922687</v>
      </c>
      <c r="AE22" s="82">
        <v>99.506160354130358</v>
      </c>
      <c r="AF22" s="86">
        <v>103.81682321629353</v>
      </c>
      <c r="AG22" s="82">
        <v>96.422412400812831</v>
      </c>
      <c r="AH22" s="82">
        <v>87.62617413718003</v>
      </c>
      <c r="AI22" s="82">
        <v>80.309532971341909</v>
      </c>
      <c r="AJ22" s="82">
        <v>76.739882864479924</v>
      </c>
      <c r="AK22" s="82">
        <v>73.331872821653377</v>
      </c>
      <c r="AL22" s="82">
        <v>68.801507308239607</v>
      </c>
      <c r="AM22" s="82">
        <v>70.008590035981214</v>
      </c>
      <c r="AN22" s="82">
        <v>69.811010087655362</v>
      </c>
      <c r="AO22" s="82">
        <v>66.315319745783356</v>
      </c>
      <c r="AP22" s="82">
        <v>63.067240056787924</v>
      </c>
      <c r="AQ22" s="82">
        <v>60.824337533172105</v>
      </c>
      <c r="AR22" s="82">
        <v>67.220928115410103</v>
      </c>
      <c r="AS22" s="82">
        <v>78.395805893523189</v>
      </c>
      <c r="AT22" s="82">
        <v>84.079498067353455</v>
      </c>
      <c r="AU22" s="82">
        <v>82.951057975673066</v>
      </c>
      <c r="AV22" s="82">
        <v>89.787830767214302</v>
      </c>
      <c r="AW22" s="86">
        <v>115.61774417305838</v>
      </c>
      <c r="AX22" s="82">
        <v>99.964050699322911</v>
      </c>
      <c r="AY22" s="82">
        <v>100.02029994738929</v>
      </c>
      <c r="AZ22" s="83">
        <v>86.262013235143314</v>
      </c>
      <c r="BA22" s="82">
        <v>78.4501778695425</v>
      </c>
      <c r="BB22" s="82">
        <v>79.836664513537983</v>
      </c>
      <c r="BC22" s="82">
        <v>82.787818442822754</v>
      </c>
      <c r="BD22" s="82">
        <v>77.225665450295097</v>
      </c>
      <c r="BE22" s="82">
        <v>71.065551695479044</v>
      </c>
    </row>
    <row r="23" spans="1:58">
      <c r="AZ23" s="96"/>
      <c r="BE23" s="96"/>
    </row>
    <row r="24" spans="1:58" ht="18.75" customHeight="1">
      <c r="V24" s="54" t="s">
        <v>83</v>
      </c>
      <c r="Y24" s="68" t="s">
        <v>84</v>
      </c>
    </row>
    <row r="25" spans="1:58">
      <c r="V25" s="60" t="s">
        <v>54</v>
      </c>
      <c r="W25" s="61"/>
      <c r="Y25" s="60" t="s">
        <v>55</v>
      </c>
      <c r="Z25" s="61"/>
      <c r="AA25" s="62">
        <v>1990</v>
      </c>
      <c r="AB25" s="62">
        <v>1991</v>
      </c>
      <c r="AC25" s="62">
        <v>1992</v>
      </c>
      <c r="AD25" s="62">
        <v>1993</v>
      </c>
      <c r="AE25" s="62">
        <v>1994</v>
      </c>
      <c r="AF25" s="62">
        <v>1995</v>
      </c>
      <c r="AG25" s="62">
        <v>1996</v>
      </c>
      <c r="AH25" s="62">
        <v>1997</v>
      </c>
      <c r="AI25" s="62">
        <v>1998</v>
      </c>
      <c r="AJ25" s="62">
        <v>1999</v>
      </c>
      <c r="AK25" s="62">
        <v>2000</v>
      </c>
      <c r="AL25" s="62">
        <v>2001</v>
      </c>
      <c r="AM25" s="62">
        <v>2002</v>
      </c>
      <c r="AN25" s="62">
        <v>2003</v>
      </c>
      <c r="AO25" s="62">
        <v>2004</v>
      </c>
      <c r="AP25" s="62">
        <v>2005</v>
      </c>
      <c r="AQ25" s="62">
        <v>2006</v>
      </c>
      <c r="AR25" s="62">
        <v>2007</v>
      </c>
      <c r="AS25" s="62">
        <v>2008</v>
      </c>
      <c r="AT25" s="62">
        <v>2009</v>
      </c>
      <c r="AU25" s="62">
        <f t="shared" ref="AU25:BB25" si="3">AT25+1</f>
        <v>2010</v>
      </c>
      <c r="AV25" s="62">
        <f t="shared" si="3"/>
        <v>2011</v>
      </c>
      <c r="AW25" s="62">
        <f t="shared" si="3"/>
        <v>2012</v>
      </c>
      <c r="AX25" s="62">
        <f t="shared" si="3"/>
        <v>2013</v>
      </c>
      <c r="AY25" s="62">
        <f t="shared" si="3"/>
        <v>2014</v>
      </c>
      <c r="AZ25" s="62">
        <f t="shared" si="3"/>
        <v>2015</v>
      </c>
      <c r="BA25" s="62">
        <f t="shared" si="3"/>
        <v>2016</v>
      </c>
      <c r="BB25" s="62">
        <f t="shared" si="3"/>
        <v>2017</v>
      </c>
      <c r="BC25" s="62">
        <f>BB25+1</f>
        <v>2018</v>
      </c>
      <c r="BD25" s="62">
        <f>BC25+1</f>
        <v>2019</v>
      </c>
      <c r="BE25" s="62">
        <f>BD25+1</f>
        <v>2020</v>
      </c>
    </row>
    <row r="26" spans="1:58" s="70" customFormat="1" ht="15" customHeight="1">
      <c r="A26" s="69"/>
      <c r="V26" s="71" t="s">
        <v>62</v>
      </c>
      <c r="W26" s="97"/>
      <c r="X26" s="69"/>
      <c r="Y26" s="74" t="s">
        <v>63</v>
      </c>
      <c r="Z26" s="75"/>
      <c r="AA26" s="98">
        <f t="shared" ref="AA26:BE26" si="4">SUM(AA27:AA36)</f>
        <v>1.0000000000000002</v>
      </c>
      <c r="AB26" s="98">
        <f t="shared" si="4"/>
        <v>0.99999999999999989</v>
      </c>
      <c r="AC26" s="98">
        <f t="shared" si="4"/>
        <v>1</v>
      </c>
      <c r="AD26" s="98">
        <f t="shared" si="4"/>
        <v>0.99999999999999989</v>
      </c>
      <c r="AE26" s="98">
        <f t="shared" si="4"/>
        <v>1</v>
      </c>
      <c r="AF26" s="98">
        <f t="shared" si="4"/>
        <v>1.0000000000000002</v>
      </c>
      <c r="AG26" s="98">
        <f t="shared" si="4"/>
        <v>1</v>
      </c>
      <c r="AH26" s="98">
        <f t="shared" si="4"/>
        <v>1</v>
      </c>
      <c r="AI26" s="98">
        <f t="shared" si="4"/>
        <v>1</v>
      </c>
      <c r="AJ26" s="98">
        <f t="shared" si="4"/>
        <v>1</v>
      </c>
      <c r="AK26" s="98">
        <f t="shared" si="4"/>
        <v>1</v>
      </c>
      <c r="AL26" s="98">
        <f t="shared" si="4"/>
        <v>1</v>
      </c>
      <c r="AM26" s="98">
        <f t="shared" si="4"/>
        <v>1</v>
      </c>
      <c r="AN26" s="98">
        <f t="shared" si="4"/>
        <v>1.0000000000000002</v>
      </c>
      <c r="AO26" s="98">
        <f t="shared" si="4"/>
        <v>1.0000000000000002</v>
      </c>
      <c r="AP26" s="98">
        <f t="shared" si="4"/>
        <v>1</v>
      </c>
      <c r="AQ26" s="98">
        <f t="shared" si="4"/>
        <v>0.99999999999999989</v>
      </c>
      <c r="AR26" s="98">
        <f t="shared" si="4"/>
        <v>0.99999999999999989</v>
      </c>
      <c r="AS26" s="98">
        <f t="shared" si="4"/>
        <v>1</v>
      </c>
      <c r="AT26" s="98">
        <f t="shared" si="4"/>
        <v>1</v>
      </c>
      <c r="AU26" s="98">
        <f t="shared" si="4"/>
        <v>1</v>
      </c>
      <c r="AV26" s="98">
        <f t="shared" si="4"/>
        <v>1</v>
      </c>
      <c r="AW26" s="98">
        <f t="shared" si="4"/>
        <v>0.99999999999999978</v>
      </c>
      <c r="AX26" s="98">
        <f t="shared" si="4"/>
        <v>1.0000000000000002</v>
      </c>
      <c r="AY26" s="98">
        <f t="shared" si="4"/>
        <v>1.0000000000000002</v>
      </c>
      <c r="AZ26" s="98">
        <f t="shared" si="4"/>
        <v>1</v>
      </c>
      <c r="BA26" s="98">
        <f t="shared" si="4"/>
        <v>1.0000000000000002</v>
      </c>
      <c r="BB26" s="98">
        <f t="shared" si="4"/>
        <v>0.99999999999999989</v>
      </c>
      <c r="BC26" s="98">
        <f t="shared" si="4"/>
        <v>1</v>
      </c>
      <c r="BD26" s="98">
        <f>SUM(BD27:BD36)</f>
        <v>1</v>
      </c>
      <c r="BE26" s="98">
        <f t="shared" si="4"/>
        <v>1</v>
      </c>
    </row>
    <row r="27" spans="1:58" s="70" customFormat="1" ht="15" customHeight="1">
      <c r="A27" s="69"/>
      <c r="V27" s="77"/>
      <c r="W27" s="99" t="s">
        <v>64</v>
      </c>
      <c r="X27" s="94"/>
      <c r="Y27" s="80"/>
      <c r="Z27" s="81" t="s">
        <v>65</v>
      </c>
      <c r="AA27" s="100">
        <f t="shared" ref="AA27:BE35" si="5">+AA13/AA$12</f>
        <v>1.6183761120186402E-3</v>
      </c>
      <c r="AB27" s="100">
        <f t="shared" si="5"/>
        <v>1.4073616215085755E-3</v>
      </c>
      <c r="AC27" s="100">
        <f t="shared" si="5"/>
        <v>1.7551567002233193E-3</v>
      </c>
      <c r="AD27" s="100">
        <f t="shared" si="5"/>
        <v>1.4285374367857357E-3</v>
      </c>
      <c r="AE27" s="100">
        <f t="shared" si="5"/>
        <v>9.6723362163748646E-4</v>
      </c>
      <c r="AF27" s="100">
        <f t="shared" si="5"/>
        <v>7.4912408568015524E-4</v>
      </c>
      <c r="AG27" s="100">
        <f t="shared" si="5"/>
        <v>1.0515798275896626E-3</v>
      </c>
      <c r="AH27" s="100">
        <f t="shared" si="5"/>
        <v>9.0476731191051337E-4</v>
      </c>
      <c r="AI27" s="100">
        <f t="shared" si="5"/>
        <v>5.7361152927070996E-4</v>
      </c>
      <c r="AJ27" s="101">
        <f t="shared" si="5"/>
        <v>0</v>
      </c>
      <c r="AK27" s="101">
        <f t="shared" si="5"/>
        <v>0</v>
      </c>
      <c r="AL27" s="101">
        <f t="shared" si="5"/>
        <v>0</v>
      </c>
      <c r="AM27" s="101">
        <f t="shared" si="5"/>
        <v>0</v>
      </c>
      <c r="AN27" s="101">
        <f t="shared" si="5"/>
        <v>0</v>
      </c>
      <c r="AO27" s="101">
        <f t="shared" si="5"/>
        <v>0</v>
      </c>
      <c r="AP27" s="101">
        <f t="shared" si="5"/>
        <v>0</v>
      </c>
      <c r="AQ27" s="101">
        <f t="shared" si="5"/>
        <v>0</v>
      </c>
      <c r="AR27" s="101">
        <f t="shared" si="5"/>
        <v>0</v>
      </c>
      <c r="AS27" s="101">
        <f t="shared" si="5"/>
        <v>0</v>
      </c>
      <c r="AT27" s="101">
        <f t="shared" si="5"/>
        <v>0</v>
      </c>
      <c r="AU27" s="101">
        <f t="shared" si="5"/>
        <v>0</v>
      </c>
      <c r="AV27" s="101">
        <f t="shared" si="5"/>
        <v>0</v>
      </c>
      <c r="AW27" s="101">
        <f t="shared" si="5"/>
        <v>0</v>
      </c>
      <c r="AX27" s="101">
        <f t="shared" si="5"/>
        <v>0</v>
      </c>
      <c r="AY27" s="101">
        <f t="shared" si="5"/>
        <v>0</v>
      </c>
      <c r="AZ27" s="102">
        <f t="shared" si="5"/>
        <v>0</v>
      </c>
      <c r="BA27" s="101">
        <f t="shared" si="5"/>
        <v>0</v>
      </c>
      <c r="BB27" s="101">
        <f t="shared" si="5"/>
        <v>0</v>
      </c>
      <c r="BC27" s="101">
        <f t="shared" si="5"/>
        <v>0</v>
      </c>
      <c r="BD27" s="101">
        <f t="shared" si="5"/>
        <v>0</v>
      </c>
      <c r="BE27" s="102">
        <f t="shared" si="5"/>
        <v>0</v>
      </c>
    </row>
    <row r="28" spans="1:58" s="70" customFormat="1" ht="15" customHeight="1">
      <c r="A28" s="69"/>
      <c r="V28" s="77"/>
      <c r="W28" s="103" t="s">
        <v>66</v>
      </c>
      <c r="X28" s="94"/>
      <c r="Y28" s="80"/>
      <c r="Z28" s="85" t="s">
        <v>67</v>
      </c>
      <c r="AA28" s="101">
        <f t="shared" si="5"/>
        <v>0.1379484702791984</v>
      </c>
      <c r="AB28" s="101">
        <f t="shared" si="5"/>
        <v>0.13409430242443737</v>
      </c>
      <c r="AC28" s="101">
        <f t="shared" si="5"/>
        <v>0.13360267492017039</v>
      </c>
      <c r="AD28" s="101">
        <f t="shared" si="5"/>
        <v>0.1377104298315204</v>
      </c>
      <c r="AE28" s="101">
        <f t="shared" si="5"/>
        <v>0.12417909853128976</v>
      </c>
      <c r="AF28" s="101">
        <f t="shared" si="5"/>
        <v>0.13079498241206286</v>
      </c>
      <c r="AG28" s="101">
        <f t="shared" si="5"/>
        <v>0.134450190560399</v>
      </c>
      <c r="AH28" s="101">
        <f t="shared" si="5"/>
        <v>0.13172575033147693</v>
      </c>
      <c r="AI28" s="101">
        <f t="shared" si="5"/>
        <v>0.12840703459605812</v>
      </c>
      <c r="AJ28" s="101">
        <f t="shared" si="5"/>
        <v>0.12741851347878652</v>
      </c>
      <c r="AK28" s="101">
        <f t="shared" si="5"/>
        <v>0.13680527848972895</v>
      </c>
      <c r="AL28" s="101">
        <f t="shared" si="5"/>
        <v>0.12793937606920283</v>
      </c>
      <c r="AM28" s="101">
        <f t="shared" si="5"/>
        <v>0.12961805614930738</v>
      </c>
      <c r="AN28" s="101">
        <f t="shared" si="5"/>
        <v>0.11153414376960238</v>
      </c>
      <c r="AO28" s="101">
        <f t="shared" si="5"/>
        <v>0.12086316702645472</v>
      </c>
      <c r="AP28" s="101">
        <f t="shared" si="5"/>
        <v>0.12637946291375884</v>
      </c>
      <c r="AQ28" s="101">
        <f t="shared" si="5"/>
        <v>0.11745020435595552</v>
      </c>
      <c r="AR28" s="101">
        <f t="shared" si="5"/>
        <v>0.10871277532099539</v>
      </c>
      <c r="AS28" s="101">
        <f t="shared" si="5"/>
        <v>0.10147310502078012</v>
      </c>
      <c r="AT28" s="101">
        <f t="shared" si="5"/>
        <v>0.10650300797168734</v>
      </c>
      <c r="AU28" s="101">
        <f t="shared" si="5"/>
        <v>0.1068857877923501</v>
      </c>
      <c r="AV28" s="101">
        <f t="shared" si="5"/>
        <v>9.9606185686398147E-2</v>
      </c>
      <c r="AW28" s="101">
        <f t="shared" si="5"/>
        <v>9.0176938978429266E-2</v>
      </c>
      <c r="AX28" s="101">
        <f t="shared" si="5"/>
        <v>8.7553940356344159E-2</v>
      </c>
      <c r="AY28" s="101">
        <f t="shared" si="5"/>
        <v>8.8167398840986247E-2</v>
      </c>
      <c r="AZ28" s="102">
        <f t="shared" si="5"/>
        <v>8.5085338391086604E-2</v>
      </c>
      <c r="BA28" s="101">
        <f t="shared" si="5"/>
        <v>8.8855557205503782E-2</v>
      </c>
      <c r="BB28" s="101">
        <f t="shared" si="5"/>
        <v>9.4226902321239481E-2</v>
      </c>
      <c r="BC28" s="101">
        <f t="shared" si="5"/>
        <v>8.3940704502486377E-2</v>
      </c>
      <c r="BD28" s="101">
        <f t="shared" si="5"/>
        <v>8.5954016114635781E-2</v>
      </c>
      <c r="BE28" s="102">
        <f t="shared" si="5"/>
        <v>9.1181425439298247E-2</v>
      </c>
    </row>
    <row r="29" spans="1:58" s="70" customFormat="1" ht="15" customHeight="1">
      <c r="A29" s="69"/>
      <c r="V29" s="77"/>
      <c r="W29" s="103" t="s">
        <v>68</v>
      </c>
      <c r="X29" s="94"/>
      <c r="Y29" s="80"/>
      <c r="Z29" s="85" t="s">
        <v>68</v>
      </c>
      <c r="AA29" s="101">
        <f t="shared" si="5"/>
        <v>6.8598665994117292E-2</v>
      </c>
      <c r="AB29" s="101">
        <f t="shared" si="5"/>
        <v>6.9316272840544105E-2</v>
      </c>
      <c r="AC29" s="101">
        <f t="shared" si="5"/>
        <v>6.5543037469273854E-2</v>
      </c>
      <c r="AD29" s="101">
        <f t="shared" si="5"/>
        <v>6.7859403610117497E-2</v>
      </c>
      <c r="AE29" s="101">
        <f t="shared" si="5"/>
        <v>6.4391151134268035E-2</v>
      </c>
      <c r="AF29" s="101">
        <f t="shared" si="5"/>
        <v>6.5048617279841389E-2</v>
      </c>
      <c r="AG29" s="101">
        <f t="shared" si="5"/>
        <v>6.454324196777822E-2</v>
      </c>
      <c r="AH29" s="101">
        <f t="shared" si="5"/>
        <v>6.5632379338696742E-2</v>
      </c>
      <c r="AI29" s="101">
        <f t="shared" si="5"/>
        <v>6.7231260269360132E-2</v>
      </c>
      <c r="AJ29" s="101">
        <f t="shared" si="5"/>
        <v>6.4280810247819481E-2</v>
      </c>
      <c r="AK29" s="101">
        <f t="shared" si="5"/>
        <v>6.3103040051945683E-2</v>
      </c>
      <c r="AL29" s="101">
        <f t="shared" si="5"/>
        <v>6.1720333929404674E-2</v>
      </c>
      <c r="AM29" s="101">
        <f t="shared" si="5"/>
        <v>5.9038747223473673E-2</v>
      </c>
      <c r="AN29" s="101">
        <f t="shared" si="5"/>
        <v>6.1057766101545737E-2</v>
      </c>
      <c r="AO29" s="101">
        <f t="shared" si="5"/>
        <v>5.712488528661825E-2</v>
      </c>
      <c r="AP29" s="101">
        <f t="shared" si="5"/>
        <v>5.48108160089106E-2</v>
      </c>
      <c r="AQ29" s="101">
        <f t="shared" si="5"/>
        <v>5.7112522661637251E-2</v>
      </c>
      <c r="AR29" s="101">
        <f t="shared" si="5"/>
        <v>5.5981461403774462E-2</v>
      </c>
      <c r="AS29" s="101">
        <f t="shared" si="5"/>
        <v>5.3623883170430937E-2</v>
      </c>
      <c r="AT29" s="101">
        <f t="shared" si="5"/>
        <v>5.4904860610416661E-2</v>
      </c>
      <c r="AU29" s="101">
        <f t="shared" si="5"/>
        <v>5.4335906988803487E-2</v>
      </c>
      <c r="AV29" s="101">
        <f t="shared" si="5"/>
        <v>4.7320691950935745E-2</v>
      </c>
      <c r="AW29" s="101">
        <f t="shared" si="5"/>
        <v>4.643831464936439E-2</v>
      </c>
      <c r="AX29" s="101">
        <f t="shared" si="5"/>
        <v>4.6610493154487141E-2</v>
      </c>
      <c r="AY29" s="101">
        <f t="shared" si="5"/>
        <v>4.6869192693937758E-2</v>
      </c>
      <c r="AZ29" s="102">
        <f t="shared" si="5"/>
        <v>4.7218899990974054E-2</v>
      </c>
      <c r="BA29" s="101">
        <f t="shared" si="5"/>
        <v>4.5592496703056422E-2</v>
      </c>
      <c r="BB29" s="101">
        <f t="shared" si="5"/>
        <v>4.8017567538836188E-2</v>
      </c>
      <c r="BC29" s="101">
        <f t="shared" si="5"/>
        <v>4.6444191200058646E-2</v>
      </c>
      <c r="BD29" s="101">
        <f t="shared" si="5"/>
        <v>5.2210869291883656E-2</v>
      </c>
      <c r="BE29" s="102">
        <f t="shared" si="5"/>
        <v>5.3103971818410756E-2</v>
      </c>
    </row>
    <row r="30" spans="1:58" s="70" customFormat="1" ht="15" customHeight="1">
      <c r="A30" s="69"/>
      <c r="V30" s="77"/>
      <c r="W30" s="104" t="s">
        <v>69</v>
      </c>
      <c r="X30" s="94"/>
      <c r="Y30" s="80"/>
      <c r="Z30" s="89" t="s">
        <v>70</v>
      </c>
      <c r="AA30" s="101">
        <f t="shared" si="5"/>
        <v>9.5304510087297942E-2</v>
      </c>
      <c r="AB30" s="101">
        <f t="shared" si="5"/>
        <v>9.8209208670137785E-2</v>
      </c>
      <c r="AC30" s="101">
        <f t="shared" si="5"/>
        <v>9.508136400950748E-2</v>
      </c>
      <c r="AD30" s="101">
        <f t="shared" si="5"/>
        <v>9.8032566776660349E-2</v>
      </c>
      <c r="AE30" s="101">
        <f t="shared" si="5"/>
        <v>8.4803287504354091E-2</v>
      </c>
      <c r="AF30" s="101">
        <f t="shared" si="5"/>
        <v>9.0111684470765771E-2</v>
      </c>
      <c r="AG30" s="101">
        <f t="shared" si="5"/>
        <v>8.8781268652792761E-2</v>
      </c>
      <c r="AH30" s="101">
        <f t="shared" si="5"/>
        <v>9.1972037591362285E-2</v>
      </c>
      <c r="AI30" s="101">
        <f t="shared" si="5"/>
        <v>9.0173937121513489E-2</v>
      </c>
      <c r="AJ30" s="101">
        <f t="shared" si="5"/>
        <v>8.7960016928583573E-2</v>
      </c>
      <c r="AK30" s="101">
        <f t="shared" si="5"/>
        <v>8.7520438287417276E-2</v>
      </c>
      <c r="AL30" s="101">
        <f t="shared" si="5"/>
        <v>8.7503115205495016E-2</v>
      </c>
      <c r="AM30" s="101">
        <f t="shared" si="5"/>
        <v>8.5818002858161893E-2</v>
      </c>
      <c r="AN30" s="101">
        <f t="shared" si="5"/>
        <v>8.4589718956097487E-2</v>
      </c>
      <c r="AO30" s="101">
        <f t="shared" si="5"/>
        <v>8.3534728286809995E-2</v>
      </c>
      <c r="AP30" s="101">
        <f t="shared" si="5"/>
        <v>8.6208037318380601E-2</v>
      </c>
      <c r="AQ30" s="101">
        <f t="shared" si="5"/>
        <v>8.8296477203211779E-2</v>
      </c>
      <c r="AR30" s="101">
        <f t="shared" si="5"/>
        <v>8.5788841056766693E-2</v>
      </c>
      <c r="AS30" s="101">
        <f t="shared" si="5"/>
        <v>8.5094388956748701E-2</v>
      </c>
      <c r="AT30" s="101">
        <f t="shared" si="5"/>
        <v>8.894597378988417E-2</v>
      </c>
      <c r="AU30" s="101">
        <f t="shared" si="5"/>
        <v>8.4622986694479291E-2</v>
      </c>
      <c r="AV30" s="101">
        <f t="shared" si="5"/>
        <v>8.0228899650138033E-2</v>
      </c>
      <c r="AW30" s="101">
        <f t="shared" si="5"/>
        <v>7.4430836899867056E-2</v>
      </c>
      <c r="AX30" s="101">
        <f t="shared" si="5"/>
        <v>7.4671860379631388E-2</v>
      </c>
      <c r="AY30" s="101">
        <f t="shared" si="5"/>
        <v>8.0133630333696526E-2</v>
      </c>
      <c r="AZ30" s="102">
        <f t="shared" si="5"/>
        <v>7.8987936482416726E-2</v>
      </c>
      <c r="BA30" s="101">
        <f t="shared" si="5"/>
        <v>8.2165920029549047E-2</v>
      </c>
      <c r="BB30" s="101">
        <f t="shared" si="5"/>
        <v>8.508565232418186E-2</v>
      </c>
      <c r="BC30" s="101">
        <f t="shared" si="5"/>
        <v>8.5404261307117327E-2</v>
      </c>
      <c r="BD30" s="101">
        <f t="shared" si="5"/>
        <v>8.9058185643614313E-2</v>
      </c>
      <c r="BE30" s="102">
        <f t="shared" si="5"/>
        <v>9.6039594162000558E-2</v>
      </c>
    </row>
    <row r="31" spans="1:58" s="70" customFormat="1" ht="15" customHeight="1">
      <c r="A31" s="69"/>
      <c r="V31" s="77"/>
      <c r="W31" s="103" t="s">
        <v>71</v>
      </c>
      <c r="X31" s="94"/>
      <c r="Y31" s="80"/>
      <c r="Z31" s="85" t="s">
        <v>72</v>
      </c>
      <c r="AA31" s="101">
        <f t="shared" si="5"/>
        <v>0.36759069345388107</v>
      </c>
      <c r="AB31" s="101">
        <f t="shared" si="5"/>
        <v>0.37144060007902452</v>
      </c>
      <c r="AC31" s="101">
        <f t="shared" si="5"/>
        <v>0.3609567909529785</v>
      </c>
      <c r="AD31" s="101">
        <f t="shared" si="5"/>
        <v>0.33933784707559883</v>
      </c>
      <c r="AE31" s="101">
        <f t="shared" si="5"/>
        <v>0.36345428395261581</v>
      </c>
      <c r="AF31" s="101">
        <f t="shared" si="5"/>
        <v>0.35168177932124328</v>
      </c>
      <c r="AG31" s="101">
        <f t="shared" si="5"/>
        <v>0.33591637424787268</v>
      </c>
      <c r="AH31" s="101">
        <f t="shared" si="5"/>
        <v>0.34212516639145207</v>
      </c>
      <c r="AI31" s="101">
        <f t="shared" si="5"/>
        <v>0.33215060842562255</v>
      </c>
      <c r="AJ31" s="101">
        <f t="shared" si="5"/>
        <v>0.34101358078013128</v>
      </c>
      <c r="AK31" s="101">
        <f t="shared" si="5"/>
        <v>0.33229238742006079</v>
      </c>
      <c r="AL31" s="101">
        <f t="shared" si="5"/>
        <v>0.33910825870585232</v>
      </c>
      <c r="AM31" s="101">
        <f t="shared" si="5"/>
        <v>0.35393710703159648</v>
      </c>
      <c r="AN31" s="101">
        <f t="shared" si="5"/>
        <v>0.37062948061012507</v>
      </c>
      <c r="AO31" s="101">
        <f t="shared" si="5"/>
        <v>0.36955470422277503</v>
      </c>
      <c r="AP31" s="101">
        <f t="shared" si="5"/>
        <v>0.38006220045538025</v>
      </c>
      <c r="AQ31" s="101">
        <f t="shared" si="5"/>
        <v>0.38062807221892514</v>
      </c>
      <c r="AR31" s="101">
        <f t="shared" si="5"/>
        <v>0.41060486286777986</v>
      </c>
      <c r="AS31" s="101">
        <f t="shared" si="5"/>
        <v>0.41278566246791826</v>
      </c>
      <c r="AT31" s="101">
        <f t="shared" si="5"/>
        <v>0.40878058104849496</v>
      </c>
      <c r="AU31" s="101">
        <f t="shared" si="5"/>
        <v>0.43692631586521108</v>
      </c>
      <c r="AV31" s="101">
        <f t="shared" si="5"/>
        <v>0.47475214486907713</v>
      </c>
      <c r="AW31" s="101">
        <f t="shared" si="5"/>
        <v>0.50132503318561894</v>
      </c>
      <c r="AX31" s="101">
        <f t="shared" si="5"/>
        <v>0.50963358853533902</v>
      </c>
      <c r="AY31" s="101">
        <f t="shared" si="5"/>
        <v>0.5021239351116914</v>
      </c>
      <c r="AZ31" s="102">
        <f t="shared" si="5"/>
        <v>0.50071246895240884</v>
      </c>
      <c r="BA31" s="101">
        <f t="shared" si="5"/>
        <v>0.50155304625398933</v>
      </c>
      <c r="BB31" s="101">
        <f t="shared" si="5"/>
        <v>0.48820337124557467</v>
      </c>
      <c r="BC31" s="101">
        <f t="shared" si="5"/>
        <v>0.47007564906455163</v>
      </c>
      <c r="BD31" s="101">
        <f t="shared" si="5"/>
        <v>0.45107367480914012</v>
      </c>
      <c r="BE31" s="102">
        <f t="shared" si="5"/>
        <v>0.47644752489359682</v>
      </c>
    </row>
    <row r="32" spans="1:58" s="70" customFormat="1" ht="15" customHeight="1">
      <c r="A32" s="69"/>
      <c r="V32" s="77"/>
      <c r="W32" s="103" t="s">
        <v>73</v>
      </c>
      <c r="X32" s="94"/>
      <c r="Y32" s="80"/>
      <c r="Z32" s="85" t="s">
        <v>74</v>
      </c>
      <c r="AA32" s="100">
        <f t="shared" si="5"/>
        <v>5.7110096286890847E-4</v>
      </c>
      <c r="AB32" s="100">
        <f t="shared" si="5"/>
        <v>5.026056067063278E-4</v>
      </c>
      <c r="AC32" s="100">
        <f t="shared" si="5"/>
        <v>4.8132687554067969E-4</v>
      </c>
      <c r="AD32" s="100">
        <f t="shared" si="5"/>
        <v>4.4876236583051319E-4</v>
      </c>
      <c r="AE32" s="100">
        <f t="shared" si="5"/>
        <v>3.9142698938753788E-4</v>
      </c>
      <c r="AF32" s="100">
        <f t="shared" si="5"/>
        <v>3.7119080283380093E-4</v>
      </c>
      <c r="AG32" s="100">
        <f t="shared" si="5"/>
        <v>3.4553525138031457E-4</v>
      </c>
      <c r="AH32" s="100">
        <f t="shared" si="5"/>
        <v>3.3534736930396382E-4</v>
      </c>
      <c r="AI32" s="100">
        <f t="shared" si="5"/>
        <v>3.2248893755161887E-4</v>
      </c>
      <c r="AJ32" s="100">
        <f t="shared" si="5"/>
        <v>3.1397346353575025E-4</v>
      </c>
      <c r="AK32" s="100">
        <f t="shared" si="5"/>
        <v>2.9835723746116327E-4</v>
      </c>
      <c r="AL32" s="100">
        <f t="shared" si="5"/>
        <v>2.8539022646889876E-4</v>
      </c>
      <c r="AM32" s="100">
        <f t="shared" si="5"/>
        <v>2.8395897691303637E-4</v>
      </c>
      <c r="AN32" s="100">
        <f t="shared" si="5"/>
        <v>2.8507632683611833E-4</v>
      </c>
      <c r="AO32" s="100">
        <f t="shared" si="5"/>
        <v>2.8006105662924894E-4</v>
      </c>
      <c r="AP32" s="100">
        <f t="shared" si="5"/>
        <v>2.9710061858284701E-4</v>
      </c>
      <c r="AQ32" s="100">
        <f t="shared" si="5"/>
        <v>2.9443716342781868E-4</v>
      </c>
      <c r="AR32" s="100">
        <f t="shared" si="5"/>
        <v>3.0454244280474495E-4</v>
      </c>
      <c r="AS32" s="100">
        <f t="shared" si="5"/>
        <v>2.9697613385509141E-4</v>
      </c>
      <c r="AT32" s="100">
        <f t="shared" si="5"/>
        <v>2.9407697168276891E-4</v>
      </c>
      <c r="AU32" s="100">
        <f t="shared" si="5"/>
        <v>2.7581576446001211E-4</v>
      </c>
      <c r="AV32" s="100">
        <f t="shared" si="5"/>
        <v>2.6933956657060234E-4</v>
      </c>
      <c r="AW32" s="100">
        <f t="shared" si="5"/>
        <v>2.4966381670735193E-4</v>
      </c>
      <c r="AX32" s="100">
        <f t="shared" si="5"/>
        <v>2.4978274785144943E-4</v>
      </c>
      <c r="AY32" s="100">
        <f t="shared" si="5"/>
        <v>2.4801580393195858E-4</v>
      </c>
      <c r="AZ32" s="105">
        <f t="shared" si="5"/>
        <v>2.4415916489981953E-4</v>
      </c>
      <c r="BA32" s="100">
        <f t="shared" si="5"/>
        <v>2.5028281904499985E-4</v>
      </c>
      <c r="BB32" s="100">
        <f t="shared" si="5"/>
        <v>2.456927863624935E-4</v>
      </c>
      <c r="BC32" s="100">
        <f t="shared" si="5"/>
        <v>2.4149770406190472E-4</v>
      </c>
      <c r="BD32" s="100">
        <f t="shared" si="5"/>
        <v>2.2994786230792628E-4</v>
      </c>
      <c r="BE32" s="105">
        <f t="shared" si="5"/>
        <v>2.3266939076365653E-4</v>
      </c>
    </row>
    <row r="33" spans="1:57" s="70" customFormat="1" ht="15" customHeight="1">
      <c r="A33" s="69"/>
      <c r="V33" s="77"/>
      <c r="W33" s="103" t="s">
        <v>75</v>
      </c>
      <c r="X33" s="94"/>
      <c r="Y33" s="80"/>
      <c r="Z33" s="85" t="s">
        <v>76</v>
      </c>
      <c r="AA33" s="101">
        <f t="shared" si="5"/>
        <v>0.22255023034449653</v>
      </c>
      <c r="AB33" s="101">
        <f t="shared" si="5"/>
        <v>0.21399157136655642</v>
      </c>
      <c r="AC33" s="101">
        <f t="shared" si="5"/>
        <v>0.22741508346142766</v>
      </c>
      <c r="AD33" s="101">
        <f t="shared" si="5"/>
        <v>0.23443743257299252</v>
      </c>
      <c r="AE33" s="101">
        <f t="shared" si="5"/>
        <v>0.23562933464668145</v>
      </c>
      <c r="AF33" s="101">
        <f t="shared" si="5"/>
        <v>0.23226617896479892</v>
      </c>
      <c r="AG33" s="101">
        <f t="shared" si="5"/>
        <v>0.24406873482749217</v>
      </c>
      <c r="AH33" s="101">
        <f t="shared" si="5"/>
        <v>0.23679532200586845</v>
      </c>
      <c r="AI33" s="101">
        <f t="shared" si="5"/>
        <v>0.2521641515673908</v>
      </c>
      <c r="AJ33" s="101">
        <f t="shared" si="5"/>
        <v>0.25585616867565814</v>
      </c>
      <c r="AK33" s="101">
        <f t="shared" si="5"/>
        <v>0.26197648809826429</v>
      </c>
      <c r="AL33" s="101">
        <f t="shared" si="5"/>
        <v>0.2662435847015458</v>
      </c>
      <c r="AM33" s="101">
        <f t="shared" si="5"/>
        <v>0.26261109079151862</v>
      </c>
      <c r="AN33" s="101">
        <f t="shared" si="5"/>
        <v>0.26748343924962875</v>
      </c>
      <c r="AO33" s="101">
        <f t="shared" si="5"/>
        <v>0.2687521010170561</v>
      </c>
      <c r="AP33" s="101">
        <f t="shared" si="5"/>
        <v>0.26241455402364661</v>
      </c>
      <c r="AQ33" s="101">
        <f t="shared" si="5"/>
        <v>0.27273235635506238</v>
      </c>
      <c r="AR33" s="101">
        <f t="shared" si="5"/>
        <v>0.26142937834366992</v>
      </c>
      <c r="AS33" s="101">
        <f t="shared" si="5"/>
        <v>0.26984169199655378</v>
      </c>
      <c r="AT33" s="101">
        <f t="shared" si="5"/>
        <v>0.27013718301361528</v>
      </c>
      <c r="AU33" s="101">
        <f t="shared" si="5"/>
        <v>0.25302380534532282</v>
      </c>
      <c r="AV33" s="101">
        <f t="shared" si="5"/>
        <v>0.23312415145743809</v>
      </c>
      <c r="AW33" s="101">
        <f t="shared" si="5"/>
        <v>0.22199138738666616</v>
      </c>
      <c r="AX33" s="101">
        <f t="shared" si="5"/>
        <v>0.21925194562291475</v>
      </c>
      <c r="AY33" s="101">
        <f t="shared" si="5"/>
        <v>0.22030291761705517</v>
      </c>
      <c r="AZ33" s="102">
        <f t="shared" si="5"/>
        <v>0.22691645242167913</v>
      </c>
      <c r="BA33" s="101">
        <f t="shared" si="5"/>
        <v>0.22148040959087945</v>
      </c>
      <c r="BB33" s="101">
        <f t="shared" si="5"/>
        <v>0.22255117303836511</v>
      </c>
      <c r="BC33" s="101">
        <f t="shared" si="5"/>
        <v>0.24541819180128394</v>
      </c>
      <c r="BD33" s="101">
        <f t="shared" si="5"/>
        <v>0.2495851383386114</v>
      </c>
      <c r="BE33" s="102">
        <f t="shared" si="5"/>
        <v>0.21591718255856462</v>
      </c>
    </row>
    <row r="34" spans="1:57" s="70" customFormat="1" ht="15" customHeight="1">
      <c r="A34" s="69"/>
      <c r="V34" s="77"/>
      <c r="W34" s="93" t="s">
        <v>77</v>
      </c>
      <c r="X34" s="94"/>
      <c r="Y34" s="80"/>
      <c r="Z34" s="63" t="s">
        <v>78</v>
      </c>
      <c r="AA34" s="101">
        <f t="shared" si="5"/>
        <v>3.5720701848257562E-2</v>
      </c>
      <c r="AB34" s="101">
        <f t="shared" si="5"/>
        <v>3.8214001383314801E-2</v>
      </c>
      <c r="AC34" s="101">
        <f t="shared" si="5"/>
        <v>4.3805206793846037E-2</v>
      </c>
      <c r="AD34" s="101">
        <f t="shared" si="5"/>
        <v>4.9710256300443498E-2</v>
      </c>
      <c r="AE34" s="101">
        <f t="shared" si="5"/>
        <v>5.4520353415203969E-2</v>
      </c>
      <c r="AF34" s="101">
        <f t="shared" si="5"/>
        <v>5.5837613808485877E-2</v>
      </c>
      <c r="AG34" s="101">
        <f t="shared" si="5"/>
        <v>5.9049803962362014E-2</v>
      </c>
      <c r="AH34" s="101">
        <f t="shared" si="5"/>
        <v>5.5159725122203379E-2</v>
      </c>
      <c r="AI34" s="101">
        <f t="shared" si="5"/>
        <v>5.5428673754996147E-2</v>
      </c>
      <c r="AJ34" s="101">
        <f t="shared" si="5"/>
        <v>5.2340945850167062E-2</v>
      </c>
      <c r="AK34" s="101">
        <f t="shared" si="5"/>
        <v>4.7307677092165275E-2</v>
      </c>
      <c r="AL34" s="101">
        <f t="shared" si="5"/>
        <v>4.4887027982015347E-2</v>
      </c>
      <c r="AM34" s="101">
        <f t="shared" si="5"/>
        <v>3.8341615575027195E-2</v>
      </c>
      <c r="AN34" s="101">
        <f t="shared" si="5"/>
        <v>3.4315437569278205E-2</v>
      </c>
      <c r="AO34" s="101">
        <f t="shared" si="5"/>
        <v>3.2047656682709216E-2</v>
      </c>
      <c r="AP34" s="101">
        <f t="shared" si="5"/>
        <v>2.7288478615689449E-2</v>
      </c>
      <c r="AQ34" s="101">
        <f t="shared" si="5"/>
        <v>2.2894391907077396E-2</v>
      </c>
      <c r="AR34" s="101">
        <f t="shared" si="5"/>
        <v>1.843609988708592E-2</v>
      </c>
      <c r="AS34" s="101">
        <f t="shared" si="5"/>
        <v>1.5818603320754496E-2</v>
      </c>
      <c r="AT34" s="101">
        <f t="shared" si="5"/>
        <v>1.2866053980116046E-2</v>
      </c>
      <c r="AU34" s="101">
        <f t="shared" si="5"/>
        <v>1.1116159110038612E-2</v>
      </c>
      <c r="AV34" s="101">
        <f t="shared" si="5"/>
        <v>9.9867811124338245E-3</v>
      </c>
      <c r="AW34" s="100">
        <f t="shared" si="5"/>
        <v>8.6902372468482848E-3</v>
      </c>
      <c r="AX34" s="100">
        <f t="shared" si="5"/>
        <v>8.9826931308254233E-3</v>
      </c>
      <c r="AY34" s="100">
        <f t="shared" si="5"/>
        <v>9.1408865258820367E-3</v>
      </c>
      <c r="AZ34" s="105">
        <f t="shared" si="5"/>
        <v>9.9364500232842143E-3</v>
      </c>
      <c r="BA34" s="100">
        <f t="shared" si="5"/>
        <v>9.7957439249793041E-3</v>
      </c>
      <c r="BB34" s="101">
        <f t="shared" si="5"/>
        <v>1.0308611988175063E-2</v>
      </c>
      <c r="BC34" s="101">
        <f t="shared" si="5"/>
        <v>1.2024174387145476E-2</v>
      </c>
      <c r="BD34" s="101">
        <f t="shared" si="5"/>
        <v>1.3217742920205005E-2</v>
      </c>
      <c r="BE34" s="102">
        <f t="shared" si="5"/>
        <v>1.0823184139035802E-2</v>
      </c>
    </row>
    <row r="35" spans="1:57" s="70" customFormat="1" ht="15" customHeight="1">
      <c r="A35" s="69"/>
      <c r="V35" s="77"/>
      <c r="W35" s="91" t="s">
        <v>79</v>
      </c>
      <c r="X35" s="94"/>
      <c r="Y35" s="80"/>
      <c r="Z35" s="89" t="s">
        <v>80</v>
      </c>
      <c r="AA35" s="101">
        <f t="shared" si="5"/>
        <v>5.9012661367912125E-2</v>
      </c>
      <c r="AB35" s="101">
        <f t="shared" si="5"/>
        <v>5.9209078812178996E-2</v>
      </c>
      <c r="AC35" s="101">
        <f t="shared" si="5"/>
        <v>5.5969821523089942E-2</v>
      </c>
      <c r="AD35" s="101">
        <f t="shared" si="5"/>
        <v>5.4826783036527368E-2</v>
      </c>
      <c r="AE35" s="101">
        <f t="shared" si="5"/>
        <v>5.2746253531599618E-2</v>
      </c>
      <c r="AF35" s="101">
        <f t="shared" si="5"/>
        <v>5.3363536037198074E-2</v>
      </c>
      <c r="AG35" s="101">
        <f t="shared" si="5"/>
        <v>5.3660946232479571E-2</v>
      </c>
      <c r="AH35" s="101">
        <f t="shared" ref="AA35:BE36" si="6">+AH21/AH$12</f>
        <v>5.7758253324005783E-2</v>
      </c>
      <c r="AI35" s="101">
        <f t="shared" si="6"/>
        <v>5.7424799370549791E-2</v>
      </c>
      <c r="AJ35" s="101">
        <f t="shared" si="6"/>
        <v>5.5978593605543803E-2</v>
      </c>
      <c r="AK35" s="101">
        <f t="shared" si="6"/>
        <v>5.6684105887400353E-2</v>
      </c>
      <c r="AL35" s="101">
        <f t="shared" si="6"/>
        <v>5.8783485302573095E-2</v>
      </c>
      <c r="AM35" s="101">
        <f t="shared" si="6"/>
        <v>5.7081963394701625E-2</v>
      </c>
      <c r="AN35" s="101">
        <f t="shared" si="6"/>
        <v>5.6929734806946665E-2</v>
      </c>
      <c r="AO35" s="101">
        <f t="shared" si="6"/>
        <v>5.499427873427095E-2</v>
      </c>
      <c r="AP35" s="101">
        <f t="shared" si="6"/>
        <v>5.0297257208767043E-2</v>
      </c>
      <c r="AQ35" s="101">
        <f t="shared" si="6"/>
        <v>4.8087574507967468E-2</v>
      </c>
      <c r="AR35" s="101">
        <f t="shared" si="6"/>
        <v>4.5271422796550088E-2</v>
      </c>
      <c r="AS35" s="101">
        <f t="shared" si="6"/>
        <v>4.4929187368275759E-2</v>
      </c>
      <c r="AT35" s="101">
        <f t="shared" si="6"/>
        <v>3.9259370276610889E-2</v>
      </c>
      <c r="AU35" s="101">
        <f t="shared" si="6"/>
        <v>3.5733466416207123E-2</v>
      </c>
      <c r="AV35" s="101">
        <f t="shared" si="6"/>
        <v>3.7045424319813676E-2</v>
      </c>
      <c r="AW35" s="101">
        <f t="shared" si="6"/>
        <v>3.5054334624655806E-2</v>
      </c>
      <c r="AX35" s="101">
        <f t="shared" si="6"/>
        <v>3.3680971162039552E-2</v>
      </c>
      <c r="AY35" s="101">
        <f t="shared" si="6"/>
        <v>3.2086785008048922E-2</v>
      </c>
      <c r="AZ35" s="102">
        <f t="shared" si="6"/>
        <v>3.215873811056362E-2</v>
      </c>
      <c r="BA35" s="101">
        <f t="shared" si="6"/>
        <v>3.2774681387168117E-2</v>
      </c>
      <c r="BB35" s="101">
        <f t="shared" si="6"/>
        <v>3.3595320655506584E-2</v>
      </c>
      <c r="BC35" s="101">
        <f t="shared" si="6"/>
        <v>3.6404469374474897E-2</v>
      </c>
      <c r="BD35" s="101">
        <f t="shared" si="6"/>
        <v>3.9245000822682688E-2</v>
      </c>
      <c r="BE35" s="102">
        <f t="shared" si="6"/>
        <v>3.8046252578238897E-2</v>
      </c>
    </row>
    <row r="36" spans="1:57" s="70" customFormat="1" ht="15" customHeight="1">
      <c r="A36" s="69"/>
      <c r="V36" s="92"/>
      <c r="W36" s="103" t="s">
        <v>81</v>
      </c>
      <c r="X36" s="94"/>
      <c r="Y36" s="95"/>
      <c r="Z36" s="85" t="s">
        <v>82</v>
      </c>
      <c r="AA36" s="101">
        <f t="shared" si="6"/>
        <v>1.1084589549951651E-2</v>
      </c>
      <c r="AB36" s="101">
        <f t="shared" si="6"/>
        <v>1.3614997195591075E-2</v>
      </c>
      <c r="AC36" s="101">
        <f t="shared" si="6"/>
        <v>1.5389537293942213E-2</v>
      </c>
      <c r="AD36" s="101">
        <f t="shared" si="6"/>
        <v>1.6207980993523243E-2</v>
      </c>
      <c r="AE36" s="101">
        <f t="shared" si="6"/>
        <v>1.8917576672962153E-2</v>
      </c>
      <c r="AF36" s="101">
        <f t="shared" si="6"/>
        <v>1.9775292817090079E-2</v>
      </c>
      <c r="AG36" s="101">
        <f t="shared" si="6"/>
        <v>1.813232446985363E-2</v>
      </c>
      <c r="AH36" s="101">
        <f t="shared" si="6"/>
        <v>1.759125121372003E-2</v>
      </c>
      <c r="AI36" s="101">
        <f t="shared" si="6"/>
        <v>1.6123434427686659E-2</v>
      </c>
      <c r="AJ36" s="101">
        <f t="shared" si="6"/>
        <v>1.4837396969774415E-2</v>
      </c>
      <c r="AK36" s="101">
        <f t="shared" si="6"/>
        <v>1.401222743555621E-2</v>
      </c>
      <c r="AL36" s="101">
        <f t="shared" si="6"/>
        <v>1.3529427877442171E-2</v>
      </c>
      <c r="AM36" s="101">
        <f t="shared" si="6"/>
        <v>1.3269457999300014E-2</v>
      </c>
      <c r="AN36" s="101">
        <f t="shared" si="6"/>
        <v>1.3175202609939783E-2</v>
      </c>
      <c r="AO36" s="101">
        <f t="shared" si="6"/>
        <v>1.2848417686676564E-2</v>
      </c>
      <c r="AP36" s="101">
        <f t="shared" si="6"/>
        <v>1.2242092836883878E-2</v>
      </c>
      <c r="AQ36" s="101">
        <f t="shared" si="6"/>
        <v>1.2503963626735165E-2</v>
      </c>
      <c r="AR36" s="101">
        <f t="shared" si="6"/>
        <v>1.3470615880572875E-2</v>
      </c>
      <c r="AS36" s="101">
        <f t="shared" si="6"/>
        <v>1.6136501564682958E-2</v>
      </c>
      <c r="AT36" s="101">
        <f t="shared" si="6"/>
        <v>1.8308892337491854E-2</v>
      </c>
      <c r="AU36" s="101">
        <f t="shared" si="6"/>
        <v>1.7079756023127429E-2</v>
      </c>
      <c r="AV36" s="101">
        <f t="shared" si="6"/>
        <v>1.7666381387194736E-2</v>
      </c>
      <c r="AW36" s="101">
        <f t="shared" si="6"/>
        <v>2.1643253211842597E-2</v>
      </c>
      <c r="AX36" s="101">
        <f t="shared" si="6"/>
        <v>1.9364724910567191E-2</v>
      </c>
      <c r="AY36" s="101">
        <f t="shared" si="6"/>
        <v>2.0927238064769999E-2</v>
      </c>
      <c r="AZ36" s="102">
        <f t="shared" si="6"/>
        <v>1.8739556462687035E-2</v>
      </c>
      <c r="BA36" s="101">
        <f t="shared" si="6"/>
        <v>1.7531862085829724E-2</v>
      </c>
      <c r="BB36" s="101">
        <f t="shared" si="6"/>
        <v>1.7765708101758454E-2</v>
      </c>
      <c r="BC36" s="101">
        <f t="shared" si="6"/>
        <v>2.0046860658819884E-2</v>
      </c>
      <c r="BD36" s="101">
        <f t="shared" si="6"/>
        <v>1.9425424196919047E-2</v>
      </c>
      <c r="BE36" s="102">
        <f t="shared" si="6"/>
        <v>1.820819502009063E-2</v>
      </c>
    </row>
    <row r="38" spans="1:57" ht="18.75" customHeight="1">
      <c r="V38" s="106" t="s">
        <v>85</v>
      </c>
      <c r="Y38" s="68" t="s">
        <v>86</v>
      </c>
      <c r="Z38" s="68"/>
    </row>
    <row r="39" spans="1:57">
      <c r="V39" s="60" t="s">
        <v>54</v>
      </c>
      <c r="W39" s="61"/>
      <c r="Y39" s="60" t="s">
        <v>55</v>
      </c>
      <c r="Z39" s="61"/>
      <c r="AA39" s="62">
        <v>1990</v>
      </c>
      <c r="AB39" s="62">
        <v>1991</v>
      </c>
      <c r="AC39" s="62">
        <v>1992</v>
      </c>
      <c r="AD39" s="62">
        <v>1993</v>
      </c>
      <c r="AE39" s="62">
        <v>1994</v>
      </c>
      <c r="AF39" s="62">
        <v>1995</v>
      </c>
      <c r="AG39" s="62">
        <v>1996</v>
      </c>
      <c r="AH39" s="62">
        <v>1997</v>
      </c>
      <c r="AI39" s="62">
        <v>1998</v>
      </c>
      <c r="AJ39" s="62">
        <v>1999</v>
      </c>
      <c r="AK39" s="62">
        <v>2000</v>
      </c>
      <c r="AL39" s="62">
        <v>2001</v>
      </c>
      <c r="AM39" s="62">
        <v>2002</v>
      </c>
      <c r="AN39" s="62">
        <v>2003</v>
      </c>
      <c r="AO39" s="62">
        <v>2004</v>
      </c>
      <c r="AP39" s="62">
        <v>2005</v>
      </c>
      <c r="AQ39" s="62">
        <v>2006</v>
      </c>
      <c r="AR39" s="62">
        <v>2007</v>
      </c>
      <c r="AS39" s="62">
        <v>2008</v>
      </c>
      <c r="AT39" s="62">
        <v>2009</v>
      </c>
      <c r="AU39" s="62">
        <f t="shared" ref="AU39:BB39" si="7">AT39+1</f>
        <v>2010</v>
      </c>
      <c r="AV39" s="62">
        <f t="shared" si="7"/>
        <v>2011</v>
      </c>
      <c r="AW39" s="62">
        <f t="shared" si="7"/>
        <v>2012</v>
      </c>
      <c r="AX39" s="62">
        <f t="shared" si="7"/>
        <v>2013</v>
      </c>
      <c r="AY39" s="62">
        <f t="shared" si="7"/>
        <v>2014</v>
      </c>
      <c r="AZ39" s="62">
        <f t="shared" si="7"/>
        <v>2015</v>
      </c>
      <c r="BA39" s="62">
        <f t="shared" si="7"/>
        <v>2016</v>
      </c>
      <c r="BB39" s="62">
        <f t="shared" si="7"/>
        <v>2017</v>
      </c>
      <c r="BC39" s="62">
        <f>BB39+1</f>
        <v>2018</v>
      </c>
      <c r="BD39" s="62">
        <f>BC39+1</f>
        <v>2019</v>
      </c>
      <c r="BE39" s="62">
        <f>BD39+1</f>
        <v>2020</v>
      </c>
    </row>
    <row r="40" spans="1:57" s="70" customFormat="1" ht="15" customHeight="1">
      <c r="A40" s="69"/>
      <c r="V40" s="71" t="s">
        <v>62</v>
      </c>
      <c r="W40" s="97"/>
      <c r="X40" s="69"/>
      <c r="Y40" s="74" t="s">
        <v>63</v>
      </c>
      <c r="Z40" s="75"/>
      <c r="AA40" s="76">
        <f t="shared" ref="AA40:BE40" si="8">SUM(AA41:AA48)</f>
        <v>4585.7712184484189</v>
      </c>
      <c r="AB40" s="76">
        <f t="shared" si="8"/>
        <v>4609.179689277019</v>
      </c>
      <c r="AC40" s="76">
        <f t="shared" si="8"/>
        <v>4879.8228429040519</v>
      </c>
      <c r="AD40" s="76">
        <f t="shared" si="8"/>
        <v>4928.3816787447258</v>
      </c>
      <c r="AE40" s="76">
        <f t="shared" si="8"/>
        <v>5259.9845146312537</v>
      </c>
      <c r="AF40" s="76">
        <f t="shared" si="8"/>
        <v>5249.8248282105651</v>
      </c>
      <c r="AG40" s="76">
        <f t="shared" si="8"/>
        <v>5317.7083038152341</v>
      </c>
      <c r="AH40" s="76">
        <f t="shared" si="8"/>
        <v>4981.2360174151409</v>
      </c>
      <c r="AI40" s="76">
        <f t="shared" si="8"/>
        <v>4980.9197495439857</v>
      </c>
      <c r="AJ40" s="76">
        <f t="shared" si="8"/>
        <v>5172.0583482944085</v>
      </c>
      <c r="AK40" s="76">
        <f t="shared" si="8"/>
        <v>5233.4201081815727</v>
      </c>
      <c r="AL40" s="76">
        <f t="shared" si="8"/>
        <v>5085.3227447225217</v>
      </c>
      <c r="AM40" s="76">
        <f t="shared" si="8"/>
        <v>5275.9193359423025</v>
      </c>
      <c r="AN40" s="76">
        <f t="shared" si="8"/>
        <v>5298.666908923874</v>
      </c>
      <c r="AO40" s="76">
        <f t="shared" si="8"/>
        <v>5161.3608276877885</v>
      </c>
      <c r="AP40" s="76">
        <f t="shared" si="8"/>
        <v>5151.6714418938491</v>
      </c>
      <c r="AQ40" s="76">
        <f t="shared" si="8"/>
        <v>4864.4045479404185</v>
      </c>
      <c r="AR40" s="76">
        <f t="shared" si="8"/>
        <v>4990.1896625495147</v>
      </c>
      <c r="AS40" s="76">
        <f t="shared" si="8"/>
        <v>4858.2901057750723</v>
      </c>
      <c r="AT40" s="76">
        <f t="shared" si="8"/>
        <v>4592.2766116866878</v>
      </c>
      <c r="AU40" s="76">
        <f t="shared" si="8"/>
        <v>4856.6886941095854</v>
      </c>
      <c r="AV40" s="76">
        <f t="shared" si="8"/>
        <v>5082.4121136825406</v>
      </c>
      <c r="AW40" s="76">
        <f t="shared" si="8"/>
        <v>5341.97622886912</v>
      </c>
      <c r="AX40" s="76">
        <f t="shared" si="8"/>
        <v>5162.1725152818071</v>
      </c>
      <c r="AY40" s="76">
        <f t="shared" si="8"/>
        <v>4779.4314585529892</v>
      </c>
      <c r="AZ40" s="76">
        <f t="shared" si="8"/>
        <v>4603.2046386424636</v>
      </c>
      <c r="BA40" s="76">
        <f t="shared" si="8"/>
        <v>4474.72022569414</v>
      </c>
      <c r="BB40" s="76">
        <f t="shared" si="8"/>
        <v>4493.8633493384768</v>
      </c>
      <c r="BC40" s="76">
        <f t="shared" si="8"/>
        <v>4129.7148641774565</v>
      </c>
      <c r="BD40" s="76">
        <f>SUM(BD41:BD48)</f>
        <v>3975.494417390556</v>
      </c>
      <c r="BE40" s="76">
        <f t="shared" si="8"/>
        <v>3902.9432416044779</v>
      </c>
    </row>
    <row r="41" spans="1:57" s="70" customFormat="1" ht="15" customHeight="1">
      <c r="A41" s="69"/>
      <c r="V41" s="77"/>
      <c r="W41" s="99" t="s">
        <v>87</v>
      </c>
      <c r="X41" s="94"/>
      <c r="Y41" s="80"/>
      <c r="Z41" s="107" t="s">
        <v>88</v>
      </c>
      <c r="AA41" s="87">
        <v>674.80545328625124</v>
      </c>
      <c r="AB41" s="87">
        <v>631.09557095818548</v>
      </c>
      <c r="AC41" s="87">
        <v>654.51610370463482</v>
      </c>
      <c r="AD41" s="87">
        <v>692.47991107769758</v>
      </c>
      <c r="AE41" s="87">
        <v>716.02494420792607</v>
      </c>
      <c r="AF41" s="87">
        <v>755.04261088508736</v>
      </c>
      <c r="AG41" s="87">
        <v>733.95223467818857</v>
      </c>
      <c r="AH41" s="87">
        <v>638.77294684874687</v>
      </c>
      <c r="AI41" s="87">
        <v>674.6934274410753</v>
      </c>
      <c r="AJ41" s="87">
        <v>716.27314690362289</v>
      </c>
      <c r="AK41" s="87">
        <v>813.82395712959635</v>
      </c>
      <c r="AL41" s="87">
        <v>669.10218048344166</v>
      </c>
      <c r="AM41" s="87">
        <v>750.83667865498376</v>
      </c>
      <c r="AN41" s="87">
        <v>654.66301416558383</v>
      </c>
      <c r="AO41" s="87">
        <v>700.11022467323744</v>
      </c>
      <c r="AP41" s="87">
        <v>766.27617951880848</v>
      </c>
      <c r="AQ41" s="87">
        <v>633.13987062253466</v>
      </c>
      <c r="AR41" s="87">
        <v>678.17481101957742</v>
      </c>
      <c r="AS41" s="87">
        <v>631.65492137774731</v>
      </c>
      <c r="AT41" s="87">
        <v>624.91286178241273</v>
      </c>
      <c r="AU41" s="87">
        <v>786.53503466568509</v>
      </c>
      <c r="AV41" s="87">
        <v>728.79847817391226</v>
      </c>
      <c r="AW41" s="87">
        <v>728.16085396856158</v>
      </c>
      <c r="AX41" s="87">
        <v>687.54450716926578</v>
      </c>
      <c r="AY41" s="87">
        <v>640.22917217387487</v>
      </c>
      <c r="AZ41" s="87">
        <v>603.65679548031994</v>
      </c>
      <c r="BA41" s="87">
        <v>621.93446606178452</v>
      </c>
      <c r="BB41" s="87">
        <v>705.79081143579822</v>
      </c>
      <c r="BC41" s="87">
        <v>649.2848383734862</v>
      </c>
      <c r="BD41" s="87">
        <v>598.20229369223796</v>
      </c>
      <c r="BE41" s="87">
        <v>622.12296762677647</v>
      </c>
    </row>
    <row r="42" spans="1:57" s="70" customFormat="1" ht="15" customHeight="1">
      <c r="A42" s="69"/>
      <c r="V42" s="77"/>
      <c r="W42" s="103" t="s">
        <v>89</v>
      </c>
      <c r="X42" s="94"/>
      <c r="Y42" s="80"/>
      <c r="Z42" s="108" t="s">
        <v>90</v>
      </c>
      <c r="AA42" s="87">
        <v>102.01434521304424</v>
      </c>
      <c r="AB42" s="83">
        <v>77.671092638107169</v>
      </c>
      <c r="AC42" s="83">
        <v>86.37657502206018</v>
      </c>
      <c r="AD42" s="83">
        <v>49.952983490731938</v>
      </c>
      <c r="AE42" s="87">
        <v>148.94909957791566</v>
      </c>
      <c r="AF42" s="87">
        <v>112.27445216571813</v>
      </c>
      <c r="AG42" s="83">
        <v>86.621960592996359</v>
      </c>
      <c r="AH42" s="83">
        <v>88.956528411652982</v>
      </c>
      <c r="AI42" s="83">
        <v>97.110162685356684</v>
      </c>
      <c r="AJ42" s="87">
        <v>108.64009332798956</v>
      </c>
      <c r="AK42" s="87">
        <v>103.51792991979737</v>
      </c>
      <c r="AL42" s="83">
        <v>96.75820980720448</v>
      </c>
      <c r="AM42" s="87">
        <v>105.61900598359485</v>
      </c>
      <c r="AN42" s="83">
        <v>83.783540773498956</v>
      </c>
      <c r="AO42" s="87">
        <v>118.64517129992009</v>
      </c>
      <c r="AP42" s="87">
        <v>108.57199189807433</v>
      </c>
      <c r="AQ42" s="83">
        <v>93.503591596292651</v>
      </c>
      <c r="AR42" s="87">
        <v>115.1551129204524</v>
      </c>
      <c r="AS42" s="83">
        <v>92.420187742931148</v>
      </c>
      <c r="AT42" s="83">
        <v>70.517838792953697</v>
      </c>
      <c r="AU42" s="87">
        <v>127.3745372894133</v>
      </c>
      <c r="AV42" s="87">
        <v>114.55062766212468</v>
      </c>
      <c r="AW42" s="87">
        <v>123.06213263568181</v>
      </c>
      <c r="AX42" s="87">
        <v>132.31215162452614</v>
      </c>
      <c r="AY42" s="83">
        <v>95.021834669563972</v>
      </c>
      <c r="AZ42" s="83">
        <v>96.293343956703893</v>
      </c>
      <c r="BA42" s="87">
        <v>100.61257609583261</v>
      </c>
      <c r="BB42" s="87">
        <v>105.88816099001114</v>
      </c>
      <c r="BC42" s="87">
        <v>122.20191137257872</v>
      </c>
      <c r="BD42" s="87">
        <v>96.660835423224739</v>
      </c>
      <c r="BE42" s="87">
        <v>100.23496089999509</v>
      </c>
    </row>
    <row r="43" spans="1:57" s="70" customFormat="1" ht="15" customHeight="1">
      <c r="A43" s="69"/>
      <c r="V43" s="77"/>
      <c r="W43" s="104" t="s">
        <v>91</v>
      </c>
      <c r="X43" s="94"/>
      <c r="Y43" s="80"/>
      <c r="Z43" s="109" t="s">
        <v>92</v>
      </c>
      <c r="AA43" s="87">
        <v>839.07041718244432</v>
      </c>
      <c r="AB43" s="87">
        <v>794.21297894088207</v>
      </c>
      <c r="AC43" s="87">
        <v>836.26346413755221</v>
      </c>
      <c r="AD43" s="87">
        <v>882.72018145387995</v>
      </c>
      <c r="AE43" s="87">
        <v>794.56186482714725</v>
      </c>
      <c r="AF43" s="87">
        <v>821.26055254626601</v>
      </c>
      <c r="AG43" s="87">
        <v>849.15516528775015</v>
      </c>
      <c r="AH43" s="87">
        <v>840.84176456922262</v>
      </c>
      <c r="AI43" s="87">
        <v>754.28763420742075</v>
      </c>
      <c r="AJ43" s="87">
        <v>748.57255052534936</v>
      </c>
      <c r="AK43" s="87">
        <v>796.89663781892091</v>
      </c>
      <c r="AL43" s="87">
        <v>773.27805408989173</v>
      </c>
      <c r="AM43" s="87">
        <v>761.4238158383082</v>
      </c>
      <c r="AN43" s="87">
        <v>787.38087274151758</v>
      </c>
      <c r="AO43" s="87">
        <v>745.37841585893932</v>
      </c>
      <c r="AP43" s="87">
        <v>756.8252046401758</v>
      </c>
      <c r="AQ43" s="87">
        <v>750.27846613811414</v>
      </c>
      <c r="AR43" s="87">
        <v>739.81317374166827</v>
      </c>
      <c r="AS43" s="87">
        <v>694.52989071655963</v>
      </c>
      <c r="AT43" s="87">
        <v>674.60414773324715</v>
      </c>
      <c r="AU43" s="87">
        <v>684.22861407412768</v>
      </c>
      <c r="AV43" s="87">
        <v>714.93625601453346</v>
      </c>
      <c r="AW43" s="87">
        <v>726.42881147566493</v>
      </c>
      <c r="AX43" s="87">
        <v>691.58293802811602</v>
      </c>
      <c r="AY43" s="87">
        <v>649.86504508715632</v>
      </c>
      <c r="AZ43" s="87">
        <v>661.43760422740081</v>
      </c>
      <c r="BA43" s="87">
        <v>653.03929874687822</v>
      </c>
      <c r="BB43" s="87">
        <v>676.77062804180912</v>
      </c>
      <c r="BC43" s="87">
        <v>567.70299112159535</v>
      </c>
      <c r="BD43" s="87">
        <v>563.53973030165173</v>
      </c>
      <c r="BE43" s="87">
        <v>584.89680441300766</v>
      </c>
    </row>
    <row r="44" spans="1:57" s="70" customFormat="1" ht="15" customHeight="1">
      <c r="A44" s="69"/>
      <c r="V44" s="77"/>
      <c r="W44" s="103" t="s">
        <v>93</v>
      </c>
      <c r="X44" s="94"/>
      <c r="Y44" s="80"/>
      <c r="Z44" s="108" t="s">
        <v>94</v>
      </c>
      <c r="AA44" s="87">
        <v>241.22392951731658</v>
      </c>
      <c r="AB44" s="87">
        <v>223.07423761575797</v>
      </c>
      <c r="AC44" s="87">
        <v>222.11230648371054</v>
      </c>
      <c r="AD44" s="87">
        <v>221.03762396083016</v>
      </c>
      <c r="AE44" s="87">
        <v>233.86300135508534</v>
      </c>
      <c r="AF44" s="87">
        <v>227.04699057128332</v>
      </c>
      <c r="AG44" s="87">
        <v>215.3311939507382</v>
      </c>
      <c r="AH44" s="87">
        <v>213.89644406939809</v>
      </c>
      <c r="AI44" s="87">
        <v>235.38039819626323</v>
      </c>
      <c r="AJ44" s="87">
        <v>243.85655600212613</v>
      </c>
      <c r="AK44" s="87">
        <v>240.01010165444546</v>
      </c>
      <c r="AL44" s="87">
        <v>220.20391444196579</v>
      </c>
      <c r="AM44" s="87">
        <v>220.56073639070607</v>
      </c>
      <c r="AN44" s="87">
        <v>234.4065606600391</v>
      </c>
      <c r="AO44" s="87">
        <v>224.65055478012539</v>
      </c>
      <c r="AP44" s="87">
        <v>213.8177229251479</v>
      </c>
      <c r="AQ44" s="87">
        <v>214.65855060775772</v>
      </c>
      <c r="AR44" s="87">
        <v>218.47331922167783</v>
      </c>
      <c r="AS44" s="87">
        <v>222.12703592981345</v>
      </c>
      <c r="AT44" s="87">
        <v>215.05918547995546</v>
      </c>
      <c r="AU44" s="87">
        <v>223.78578812907253</v>
      </c>
      <c r="AV44" s="87">
        <v>236.76484811420303</v>
      </c>
      <c r="AW44" s="87">
        <v>250.78122444583724</v>
      </c>
      <c r="AX44" s="87">
        <v>252.00602475037996</v>
      </c>
      <c r="AY44" s="87">
        <v>246.83120901363245</v>
      </c>
      <c r="AZ44" s="87">
        <v>247.22154646766714</v>
      </c>
      <c r="BA44" s="87">
        <v>244.47485703200397</v>
      </c>
      <c r="BB44" s="87">
        <v>250.9461623945146</v>
      </c>
      <c r="BC44" s="87">
        <v>212.07581061384968</v>
      </c>
      <c r="BD44" s="87">
        <v>219.41709731064623</v>
      </c>
      <c r="BE44" s="87">
        <v>226.41863906585598</v>
      </c>
    </row>
    <row r="45" spans="1:57" s="70" customFormat="1" ht="15" customHeight="1">
      <c r="A45" s="69"/>
      <c r="V45" s="77"/>
      <c r="W45" s="110" t="s">
        <v>95</v>
      </c>
      <c r="X45" s="94"/>
      <c r="Y45" s="80"/>
      <c r="Z45" s="109" t="s">
        <v>96</v>
      </c>
      <c r="AA45" s="87">
        <v>1222.8357100864912</v>
      </c>
      <c r="AB45" s="87">
        <v>1385.0057536575227</v>
      </c>
      <c r="AC45" s="87">
        <v>1408.8263964990026</v>
      </c>
      <c r="AD45" s="87">
        <v>1331.7162852604313</v>
      </c>
      <c r="AE45" s="87">
        <v>1463.4521013974147</v>
      </c>
      <c r="AF45" s="87">
        <v>1437.7397380139034</v>
      </c>
      <c r="AG45" s="87">
        <v>1438.976106770561</v>
      </c>
      <c r="AH45" s="87">
        <v>1369.1376713979294</v>
      </c>
      <c r="AI45" s="87">
        <v>1321.0150982778453</v>
      </c>
      <c r="AJ45" s="87">
        <v>1394.4381071839659</v>
      </c>
      <c r="AK45" s="87">
        <v>1290.5739000219994</v>
      </c>
      <c r="AL45" s="87">
        <v>1376.0463025093748</v>
      </c>
      <c r="AM45" s="87">
        <v>1478.5084719076463</v>
      </c>
      <c r="AN45" s="87">
        <v>1567.8384867894645</v>
      </c>
      <c r="AO45" s="87">
        <v>1469.8797389542262</v>
      </c>
      <c r="AP45" s="87">
        <v>1491.5433194087511</v>
      </c>
      <c r="AQ45" s="87">
        <v>1440.0342165673765</v>
      </c>
      <c r="AR45" s="87">
        <v>1548.8575151108821</v>
      </c>
      <c r="AS45" s="87">
        <v>1533.0626513098257</v>
      </c>
      <c r="AT45" s="87">
        <v>1443.1840456420002</v>
      </c>
      <c r="AU45" s="87">
        <v>1495.4217605978138</v>
      </c>
      <c r="AV45" s="87">
        <v>1773.7040109692457</v>
      </c>
      <c r="AW45" s="87">
        <v>1978.3702846574367</v>
      </c>
      <c r="AX45" s="87">
        <v>1946.7092801796871</v>
      </c>
      <c r="AY45" s="87">
        <v>1797.4963724992517</v>
      </c>
      <c r="AZ45" s="87">
        <v>1670.0177036212078</v>
      </c>
      <c r="BA45" s="87">
        <v>1594.6552383361</v>
      </c>
      <c r="BB45" s="87">
        <v>1477.2180882941454</v>
      </c>
      <c r="BC45" s="87">
        <v>1282.1578496374891</v>
      </c>
      <c r="BD45" s="87">
        <v>1219.6591262128591</v>
      </c>
      <c r="BE45" s="87">
        <v>1264.757171733429</v>
      </c>
    </row>
    <row r="46" spans="1:57" s="70" customFormat="1" ht="15" customHeight="1">
      <c r="A46" s="69"/>
      <c r="V46" s="77"/>
      <c r="W46" s="103" t="s">
        <v>97</v>
      </c>
      <c r="X46" s="94"/>
      <c r="Y46" s="80"/>
      <c r="Z46" s="108" t="s">
        <v>98</v>
      </c>
      <c r="AA46" s="87">
        <v>1184.3714074113748</v>
      </c>
      <c r="AB46" s="87">
        <v>1162.4608034411842</v>
      </c>
      <c r="AC46" s="87">
        <v>1323.5069678467519</v>
      </c>
      <c r="AD46" s="87">
        <v>1400.3882639014985</v>
      </c>
      <c r="AE46" s="87">
        <v>1526.1828661306058</v>
      </c>
      <c r="AF46" s="87">
        <v>1512.4944444028217</v>
      </c>
      <c r="AG46" s="87">
        <v>1611.8959707631477</v>
      </c>
      <c r="AH46" s="87">
        <v>1454.2969962204863</v>
      </c>
      <c r="AI46" s="87">
        <v>1532.0951784663107</v>
      </c>
      <c r="AJ46" s="87">
        <v>1594.0134591035423</v>
      </c>
      <c r="AK46" s="87">
        <v>1618.6139692497452</v>
      </c>
      <c r="AL46" s="87">
        <v>1582.1995812591667</v>
      </c>
      <c r="AM46" s="87">
        <v>1587.8022027234256</v>
      </c>
      <c r="AN46" s="87">
        <v>1599.1317217507344</v>
      </c>
      <c r="AO46" s="87">
        <v>1552.5360863695466</v>
      </c>
      <c r="AP46" s="87">
        <v>1492.4548398781094</v>
      </c>
      <c r="AQ46" s="87">
        <v>1438.0480987391902</v>
      </c>
      <c r="AR46" s="87">
        <v>1396.5818163715944</v>
      </c>
      <c r="AS46" s="87">
        <v>1387.820586352864</v>
      </c>
      <c r="AT46" s="87">
        <v>1299.6291462779373</v>
      </c>
      <c r="AU46" s="87">
        <v>1282.8455790328615</v>
      </c>
      <c r="AV46" s="87">
        <v>1235.5899486617764</v>
      </c>
      <c r="AW46" s="87">
        <v>1232.2957552291432</v>
      </c>
      <c r="AX46" s="87">
        <v>1178.1865792098295</v>
      </c>
      <c r="AY46" s="87">
        <v>1096.6109354908247</v>
      </c>
      <c r="AZ46" s="87">
        <v>1090.2823792105862</v>
      </c>
      <c r="BA46" s="87">
        <v>1034.8960818581559</v>
      </c>
      <c r="BB46" s="87">
        <v>1046.4400534656056</v>
      </c>
      <c r="BC46" s="87">
        <v>1063.1635663173729</v>
      </c>
      <c r="BD46" s="87">
        <v>1044.7713873185778</v>
      </c>
      <c r="BE46" s="87">
        <v>884.95478180132079</v>
      </c>
    </row>
    <row r="47" spans="1:57" s="70" customFormat="1" ht="15" customHeight="1">
      <c r="A47" s="69"/>
      <c r="V47" s="77"/>
      <c r="W47" s="91" t="s">
        <v>79</v>
      </c>
      <c r="X47" s="94"/>
      <c r="Y47" s="80"/>
      <c r="Z47" s="111" t="s">
        <v>99</v>
      </c>
      <c r="AA47" s="87">
        <v>270.61856402501428</v>
      </c>
      <c r="AB47" s="87">
        <v>272.90528348189775</v>
      </c>
      <c r="AC47" s="87">
        <v>273.12281358163716</v>
      </c>
      <c r="AD47" s="87">
        <v>270.20731302173363</v>
      </c>
      <c r="AE47" s="87">
        <v>277.44447678102807</v>
      </c>
      <c r="AF47" s="87">
        <v>280.14921640919164</v>
      </c>
      <c r="AG47" s="87">
        <v>285.35325937103948</v>
      </c>
      <c r="AH47" s="87">
        <v>287.70749176052539</v>
      </c>
      <c r="AI47" s="87">
        <v>286.02831729837249</v>
      </c>
      <c r="AJ47" s="87">
        <v>289.52455238333283</v>
      </c>
      <c r="AK47" s="87">
        <v>296.65173956541446</v>
      </c>
      <c r="AL47" s="87">
        <v>298.93299482323698</v>
      </c>
      <c r="AM47" s="87">
        <v>301.15983440765706</v>
      </c>
      <c r="AN47" s="87">
        <v>301.65170195537985</v>
      </c>
      <c r="AO47" s="87">
        <v>283.84531600600963</v>
      </c>
      <c r="AP47" s="87">
        <v>259.11494356799471</v>
      </c>
      <c r="AQ47" s="87">
        <v>233.91741613598069</v>
      </c>
      <c r="AR47" s="87">
        <v>225.91298604825272</v>
      </c>
      <c r="AS47" s="87">
        <v>218.27902645180848</v>
      </c>
      <c r="AT47" s="87">
        <v>180.2898879108277</v>
      </c>
      <c r="AU47" s="87">
        <v>173.54632234493766</v>
      </c>
      <c r="AV47" s="87">
        <v>188.28011331953081</v>
      </c>
      <c r="AW47" s="87">
        <v>187.25942228373503</v>
      </c>
      <c r="AX47" s="87">
        <v>173.86698362067972</v>
      </c>
      <c r="AY47" s="87">
        <v>153.35658967129541</v>
      </c>
      <c r="AZ47" s="87">
        <v>148.03325244343463</v>
      </c>
      <c r="BA47" s="87">
        <v>146.65752969384241</v>
      </c>
      <c r="BB47" s="87">
        <v>150.97278020305495</v>
      </c>
      <c r="BC47" s="87">
        <v>150.34007829826197</v>
      </c>
      <c r="BD47" s="87">
        <v>156.0182816810628</v>
      </c>
      <c r="BE47" s="87">
        <v>148.49236436861446</v>
      </c>
    </row>
    <row r="48" spans="1:57" s="70" customFormat="1" ht="15" customHeight="1">
      <c r="A48" s="69"/>
      <c r="V48" s="92"/>
      <c r="W48" s="103" t="s">
        <v>81</v>
      </c>
      <c r="X48" s="94"/>
      <c r="Y48" s="95"/>
      <c r="Z48" s="85" t="s">
        <v>82</v>
      </c>
      <c r="AA48" s="83">
        <v>50.831391726482387</v>
      </c>
      <c r="AB48" s="83">
        <v>62.753968543481967</v>
      </c>
      <c r="AC48" s="83">
        <v>75.098215628703016</v>
      </c>
      <c r="AD48" s="83">
        <v>79.879116577922687</v>
      </c>
      <c r="AE48" s="87">
        <v>99.506160354130358</v>
      </c>
      <c r="AF48" s="87">
        <v>103.81682321629353</v>
      </c>
      <c r="AG48" s="83">
        <v>96.422412400812831</v>
      </c>
      <c r="AH48" s="83">
        <v>87.62617413718003</v>
      </c>
      <c r="AI48" s="83">
        <v>80.309532971341909</v>
      </c>
      <c r="AJ48" s="83">
        <v>76.739882864479924</v>
      </c>
      <c r="AK48" s="83">
        <v>73.331872821653377</v>
      </c>
      <c r="AL48" s="83">
        <v>68.801507308239607</v>
      </c>
      <c r="AM48" s="83">
        <v>70.008590035981214</v>
      </c>
      <c r="AN48" s="83">
        <v>69.811010087655362</v>
      </c>
      <c r="AO48" s="83">
        <v>66.315319745783356</v>
      </c>
      <c r="AP48" s="83">
        <v>63.067240056787924</v>
      </c>
      <c r="AQ48" s="83">
        <v>60.824337533172105</v>
      </c>
      <c r="AR48" s="83">
        <v>67.220928115410103</v>
      </c>
      <c r="AS48" s="83">
        <v>78.395805893523189</v>
      </c>
      <c r="AT48" s="83">
        <v>84.079498067353455</v>
      </c>
      <c r="AU48" s="83">
        <v>82.951057975673066</v>
      </c>
      <c r="AV48" s="83">
        <v>89.787830767214302</v>
      </c>
      <c r="AW48" s="87">
        <v>115.61774417305838</v>
      </c>
      <c r="AX48" s="83">
        <v>99.964050699322911</v>
      </c>
      <c r="AY48" s="83">
        <v>100.02029994738929</v>
      </c>
      <c r="AZ48" s="83">
        <v>86.262013235143314</v>
      </c>
      <c r="BA48" s="83">
        <v>78.4501778695425</v>
      </c>
      <c r="BB48" s="83">
        <v>79.836664513537983</v>
      </c>
      <c r="BC48" s="83">
        <v>82.787818442822754</v>
      </c>
      <c r="BD48" s="83">
        <v>77.225665450295097</v>
      </c>
      <c r="BE48" s="87">
        <v>71.065551695479044</v>
      </c>
    </row>
    <row r="50" spans="1:57" ht="16.5">
      <c r="V50" s="54" t="s">
        <v>100</v>
      </c>
      <c r="Y50" s="68" t="s">
        <v>101</v>
      </c>
      <c r="Z50" s="68"/>
    </row>
    <row r="51" spans="1:57">
      <c r="V51" s="60" t="s">
        <v>54</v>
      </c>
      <c r="W51" s="61"/>
      <c r="Y51" s="60" t="s">
        <v>55</v>
      </c>
      <c r="Z51" s="61"/>
      <c r="AA51" s="62">
        <v>1990</v>
      </c>
      <c r="AB51" s="62">
        <v>1991</v>
      </c>
      <c r="AC51" s="62">
        <v>1992</v>
      </c>
      <c r="AD51" s="62">
        <v>1993</v>
      </c>
      <c r="AE51" s="62">
        <v>1994</v>
      </c>
      <c r="AF51" s="62">
        <v>1995</v>
      </c>
      <c r="AG51" s="62">
        <v>1996</v>
      </c>
      <c r="AH51" s="62">
        <v>1997</v>
      </c>
      <c r="AI51" s="62">
        <v>1998</v>
      </c>
      <c r="AJ51" s="62">
        <v>1999</v>
      </c>
      <c r="AK51" s="62">
        <v>2000</v>
      </c>
      <c r="AL51" s="62">
        <v>2001</v>
      </c>
      <c r="AM51" s="62">
        <v>2002</v>
      </c>
      <c r="AN51" s="62">
        <v>2003</v>
      </c>
      <c r="AO51" s="62">
        <v>2004</v>
      </c>
      <c r="AP51" s="62">
        <v>2005</v>
      </c>
      <c r="AQ51" s="62">
        <v>2006</v>
      </c>
      <c r="AR51" s="62">
        <v>2007</v>
      </c>
      <c r="AS51" s="62">
        <v>2008</v>
      </c>
      <c r="AT51" s="62">
        <v>2009</v>
      </c>
      <c r="AU51" s="62">
        <f t="shared" ref="AU51:BB51" si="9">AT51+1</f>
        <v>2010</v>
      </c>
      <c r="AV51" s="62">
        <f t="shared" si="9"/>
        <v>2011</v>
      </c>
      <c r="AW51" s="62">
        <f t="shared" si="9"/>
        <v>2012</v>
      </c>
      <c r="AX51" s="62">
        <f t="shared" si="9"/>
        <v>2013</v>
      </c>
      <c r="AY51" s="62">
        <f t="shared" si="9"/>
        <v>2014</v>
      </c>
      <c r="AZ51" s="62">
        <f t="shared" si="9"/>
        <v>2015</v>
      </c>
      <c r="BA51" s="62">
        <f t="shared" si="9"/>
        <v>2016</v>
      </c>
      <c r="BB51" s="62">
        <f t="shared" si="9"/>
        <v>2017</v>
      </c>
      <c r="BC51" s="62">
        <f>BB51+1</f>
        <v>2018</v>
      </c>
      <c r="BD51" s="62">
        <f>BC51+1</f>
        <v>2019</v>
      </c>
      <c r="BE51" s="62">
        <f>BD51+1</f>
        <v>2020</v>
      </c>
    </row>
    <row r="52" spans="1:57" s="70" customFormat="1" ht="15" customHeight="1">
      <c r="A52" s="69"/>
      <c r="V52" s="71" t="s">
        <v>62</v>
      </c>
      <c r="W52" s="97"/>
      <c r="X52" s="69"/>
      <c r="Y52" s="74" t="s">
        <v>63</v>
      </c>
      <c r="Z52" s="75"/>
      <c r="AA52" s="112">
        <f t="shared" ref="AA52:BE52" si="10">SUM(AA53:AA60)</f>
        <v>1.0000000000000002</v>
      </c>
      <c r="AB52" s="112">
        <f t="shared" si="10"/>
        <v>0.99999999999999989</v>
      </c>
      <c r="AC52" s="112">
        <f t="shared" si="10"/>
        <v>1</v>
      </c>
      <c r="AD52" s="112">
        <f t="shared" si="10"/>
        <v>1</v>
      </c>
      <c r="AE52" s="112">
        <f t="shared" si="10"/>
        <v>1</v>
      </c>
      <c r="AF52" s="112">
        <f t="shared" si="10"/>
        <v>1.0000000000000002</v>
      </c>
      <c r="AG52" s="112">
        <f t="shared" si="10"/>
        <v>0.99999999999999967</v>
      </c>
      <c r="AH52" s="112">
        <f t="shared" si="10"/>
        <v>1</v>
      </c>
      <c r="AI52" s="112">
        <f t="shared" si="10"/>
        <v>1.0000000000000002</v>
      </c>
      <c r="AJ52" s="112">
        <f t="shared" si="10"/>
        <v>1.0000000000000002</v>
      </c>
      <c r="AK52" s="112">
        <f t="shared" si="10"/>
        <v>1</v>
      </c>
      <c r="AL52" s="112">
        <f t="shared" si="10"/>
        <v>1.0000000000000002</v>
      </c>
      <c r="AM52" s="112">
        <f t="shared" si="10"/>
        <v>0.99999999999999989</v>
      </c>
      <c r="AN52" s="112">
        <f t="shared" si="10"/>
        <v>1.0000000000000004</v>
      </c>
      <c r="AO52" s="112">
        <f t="shared" si="10"/>
        <v>1.0000000000000002</v>
      </c>
      <c r="AP52" s="112">
        <f t="shared" si="10"/>
        <v>1</v>
      </c>
      <c r="AQ52" s="112">
        <f t="shared" si="10"/>
        <v>0.99999999999999989</v>
      </c>
      <c r="AR52" s="112">
        <f t="shared" si="10"/>
        <v>1</v>
      </c>
      <c r="AS52" s="112">
        <f t="shared" si="10"/>
        <v>1.0000000000000002</v>
      </c>
      <c r="AT52" s="112">
        <f t="shared" si="10"/>
        <v>1</v>
      </c>
      <c r="AU52" s="112">
        <f t="shared" si="10"/>
        <v>1</v>
      </c>
      <c r="AV52" s="112">
        <f t="shared" si="10"/>
        <v>1</v>
      </c>
      <c r="AW52" s="112">
        <f t="shared" si="10"/>
        <v>0.99999999999999978</v>
      </c>
      <c r="AX52" s="112">
        <f t="shared" si="10"/>
        <v>1.0000000000000002</v>
      </c>
      <c r="AY52" s="112">
        <f t="shared" si="10"/>
        <v>1</v>
      </c>
      <c r="AZ52" s="112">
        <f t="shared" si="10"/>
        <v>1</v>
      </c>
      <c r="BA52" s="112">
        <f t="shared" si="10"/>
        <v>1.0000000000000002</v>
      </c>
      <c r="BB52" s="112">
        <f t="shared" si="10"/>
        <v>0.99999999999999989</v>
      </c>
      <c r="BC52" s="112">
        <f t="shared" si="10"/>
        <v>1</v>
      </c>
      <c r="BD52" s="112">
        <f>SUM(BD53:BD60)</f>
        <v>0.99999999999999978</v>
      </c>
      <c r="BE52" s="112">
        <f t="shared" si="10"/>
        <v>1</v>
      </c>
    </row>
    <row r="53" spans="1:57" s="70" customFormat="1" ht="15" customHeight="1">
      <c r="A53" s="69"/>
      <c r="V53" s="77"/>
      <c r="W53" s="99" t="s">
        <v>87</v>
      </c>
      <c r="X53" s="94"/>
      <c r="Y53" s="80"/>
      <c r="Z53" s="107" t="s">
        <v>88</v>
      </c>
      <c r="AA53" s="101">
        <f t="shared" ref="AA53:BE60" si="11">+AA41/AA$12</f>
        <v>0.14715201023800084</v>
      </c>
      <c r="AB53" s="101">
        <f t="shared" si="11"/>
        <v>0.13692145099623507</v>
      </c>
      <c r="AC53" s="101">
        <f t="shared" si="11"/>
        <v>0.13412702156931644</v>
      </c>
      <c r="AD53" s="101">
        <f t="shared" si="11"/>
        <v>0.14050857993897795</v>
      </c>
      <c r="AE53" s="101">
        <f t="shared" si="11"/>
        <v>0.13612681600415744</v>
      </c>
      <c r="AF53" s="101">
        <f t="shared" si="11"/>
        <v>0.14382243895601529</v>
      </c>
      <c r="AG53" s="101">
        <f t="shared" si="11"/>
        <v>0.13802040141081232</v>
      </c>
      <c r="AH53" s="101">
        <f t="shared" si="11"/>
        <v>0.1282358323547613</v>
      </c>
      <c r="AI53" s="101">
        <f t="shared" si="11"/>
        <v>0.13545559080787137</v>
      </c>
      <c r="AJ53" s="101">
        <f t="shared" si="11"/>
        <v>0.13848899193873723</v>
      </c>
      <c r="AK53" s="101">
        <f t="shared" si="11"/>
        <v>0.15550518404920702</v>
      </c>
      <c r="AL53" s="101">
        <f t="shared" si="11"/>
        <v>0.13157516524940857</v>
      </c>
      <c r="AM53" s="101">
        <f t="shared" si="11"/>
        <v>0.142313904145557</v>
      </c>
      <c r="AN53" s="101">
        <f t="shared" si="11"/>
        <v>0.12355240014483983</v>
      </c>
      <c r="AO53" s="101">
        <f t="shared" si="11"/>
        <v>0.13564450307708409</v>
      </c>
      <c r="AP53" s="101">
        <f t="shared" si="11"/>
        <v>0.14874321628654005</v>
      </c>
      <c r="AQ53" s="101">
        <f t="shared" si="11"/>
        <v>0.13015773346618656</v>
      </c>
      <c r="AR53" s="101">
        <f t="shared" si="11"/>
        <v>0.1359016103354064</v>
      </c>
      <c r="AS53" s="101">
        <f t="shared" si="11"/>
        <v>0.13001589193426225</v>
      </c>
      <c r="AT53" s="101">
        <f t="shared" si="11"/>
        <v>0.13607909858741932</v>
      </c>
      <c r="AU53" s="101">
        <f t="shared" si="11"/>
        <v>0.1619488264956391</v>
      </c>
      <c r="AV53" s="101">
        <f t="shared" si="11"/>
        <v>0.14339617919056352</v>
      </c>
      <c r="AW53" s="101">
        <f t="shared" si="11"/>
        <v>0.13630926510556768</v>
      </c>
      <c r="AX53" s="101">
        <f t="shared" si="11"/>
        <v>0.13318898295899592</v>
      </c>
      <c r="AY53" s="101">
        <f t="shared" si="11"/>
        <v>0.13395509020809548</v>
      </c>
      <c r="AZ53" s="102">
        <f t="shared" si="11"/>
        <v>0.13113837920930344</v>
      </c>
      <c r="BA53" s="101">
        <f t="shared" si="11"/>
        <v>0.13898845842709803</v>
      </c>
      <c r="BB53" s="101">
        <f t="shared" si="11"/>
        <v>0.15705658062337269</v>
      </c>
      <c r="BC53" s="101">
        <f t="shared" si="11"/>
        <v>0.15722267994955352</v>
      </c>
      <c r="BD53" s="101">
        <f t="shared" si="11"/>
        <v>0.15047242704591379</v>
      </c>
      <c r="BE53" s="102">
        <f t="shared" si="11"/>
        <v>0.15939841527672977</v>
      </c>
    </row>
    <row r="54" spans="1:57" s="70" customFormat="1" ht="15" customHeight="1">
      <c r="A54" s="69"/>
      <c r="V54" s="77"/>
      <c r="W54" s="103" t="s">
        <v>89</v>
      </c>
      <c r="X54" s="94"/>
      <c r="Y54" s="80"/>
      <c r="Z54" s="108" t="s">
        <v>90</v>
      </c>
      <c r="AA54" s="101">
        <f t="shared" si="11"/>
        <v>2.2245842706379165E-2</v>
      </c>
      <c r="AB54" s="101">
        <f t="shared" si="11"/>
        <v>1.6851391760404635E-2</v>
      </c>
      <c r="AC54" s="101">
        <f t="shared" si="11"/>
        <v>1.7700760417494226E-2</v>
      </c>
      <c r="AD54" s="101">
        <f t="shared" si="11"/>
        <v>1.0135778181744869E-2</v>
      </c>
      <c r="AE54" s="101">
        <f t="shared" si="11"/>
        <v>2.8317402677440696E-2</v>
      </c>
      <c r="AF54" s="101">
        <f t="shared" si="11"/>
        <v>2.1386323513576659E-2</v>
      </c>
      <c r="AG54" s="101">
        <f t="shared" si="11"/>
        <v>1.6289340378231858E-2</v>
      </c>
      <c r="AH54" s="101">
        <f t="shared" si="11"/>
        <v>1.7858324339711618E-2</v>
      </c>
      <c r="AI54" s="101">
        <f t="shared" si="11"/>
        <v>1.9496431897793039E-2</v>
      </c>
      <c r="AJ54" s="101">
        <f t="shared" si="11"/>
        <v>2.1005194839655249E-2</v>
      </c>
      <c r="AK54" s="101">
        <f t="shared" si="11"/>
        <v>1.9780168184465926E-2</v>
      </c>
      <c r="AL54" s="101">
        <f t="shared" si="11"/>
        <v>1.9026955547240113E-2</v>
      </c>
      <c r="AM54" s="101">
        <f t="shared" si="11"/>
        <v>2.0019071418333353E-2</v>
      </c>
      <c r="AN54" s="101">
        <f t="shared" si="11"/>
        <v>1.5812192427569465E-2</v>
      </c>
      <c r="AO54" s="101">
        <f t="shared" si="11"/>
        <v>2.2987187925993417E-2</v>
      </c>
      <c r="AP54" s="101">
        <f t="shared" si="11"/>
        <v>2.1075100212167505E-2</v>
      </c>
      <c r="AQ54" s="101">
        <f t="shared" si="11"/>
        <v>1.9222001516276423E-2</v>
      </c>
      <c r="AR54" s="101">
        <f t="shared" si="11"/>
        <v>2.3076299841801807E-2</v>
      </c>
      <c r="AS54" s="101">
        <f t="shared" si="11"/>
        <v>1.9023192467051492E-2</v>
      </c>
      <c r="AT54" s="101">
        <f t="shared" si="11"/>
        <v>1.5355747215552275E-2</v>
      </c>
      <c r="AU54" s="101">
        <f t="shared" si="11"/>
        <v>2.6226621740013726E-2</v>
      </c>
      <c r="AV54" s="101">
        <f t="shared" si="11"/>
        <v>2.2538634235059158E-2</v>
      </c>
      <c r="AW54" s="101">
        <f t="shared" si="11"/>
        <v>2.3036817717501091E-2</v>
      </c>
      <c r="AX54" s="101">
        <f t="shared" si="11"/>
        <v>2.5631098385967659E-2</v>
      </c>
      <c r="AY54" s="101">
        <f t="shared" si="11"/>
        <v>1.9881409639114816E-2</v>
      </c>
      <c r="AZ54" s="102">
        <f t="shared" si="11"/>
        <v>2.0918762365755236E-2</v>
      </c>
      <c r="BA54" s="101">
        <f t="shared" si="11"/>
        <v>2.2484662955710291E-2</v>
      </c>
      <c r="BB54" s="101">
        <f t="shared" si="11"/>
        <v>2.3562835083892456E-2</v>
      </c>
      <c r="BC54" s="101">
        <f t="shared" si="11"/>
        <v>2.9590883485104365E-2</v>
      </c>
      <c r="BD54" s="101">
        <f t="shared" si="11"/>
        <v>2.431416706319291E-2</v>
      </c>
      <c r="BE54" s="102">
        <f t="shared" si="11"/>
        <v>2.5681890484984111E-2</v>
      </c>
    </row>
    <row r="55" spans="1:57" s="70" customFormat="1" ht="15" customHeight="1">
      <c r="A55" s="69"/>
      <c r="V55" s="77"/>
      <c r="W55" s="104" t="s">
        <v>91</v>
      </c>
      <c r="X55" s="94"/>
      <c r="Y55" s="80"/>
      <c r="Z55" s="109" t="s">
        <v>92</v>
      </c>
      <c r="AA55" s="101">
        <f t="shared" si="11"/>
        <v>0.18297258568131125</v>
      </c>
      <c r="AB55" s="101">
        <f t="shared" si="11"/>
        <v>0.17231113397218401</v>
      </c>
      <c r="AC55" s="101">
        <f t="shared" si="11"/>
        <v>0.1713716852146788</v>
      </c>
      <c r="AD55" s="101">
        <f t="shared" si="11"/>
        <v>0.17910954122342074</v>
      </c>
      <c r="AE55" s="101">
        <f t="shared" si="11"/>
        <v>0.15105783346262366</v>
      </c>
      <c r="AF55" s="101">
        <f t="shared" si="11"/>
        <v>0.15643580108294733</v>
      </c>
      <c r="AG55" s="101">
        <f t="shared" si="11"/>
        <v>0.15968441982395246</v>
      </c>
      <c r="AH55" s="101">
        <f t="shared" si="11"/>
        <v>0.16880183184043376</v>
      </c>
      <c r="AI55" s="101">
        <f t="shared" si="11"/>
        <v>0.15143541195910201</v>
      </c>
      <c r="AJ55" s="101">
        <f t="shared" si="11"/>
        <v>0.14473397245647981</v>
      </c>
      <c r="AK55" s="101">
        <f t="shared" si="11"/>
        <v>0.15227071806696865</v>
      </c>
      <c r="AL55" s="101">
        <f t="shared" si="11"/>
        <v>0.15206076249386319</v>
      </c>
      <c r="AM55" s="101">
        <f t="shared" si="11"/>
        <v>0.14432059464046268</v>
      </c>
      <c r="AN55" s="101">
        <f t="shared" si="11"/>
        <v>0.14859980562571917</v>
      </c>
      <c r="AO55" s="101">
        <f t="shared" si="11"/>
        <v>0.14441509530982699</v>
      </c>
      <c r="AP55" s="101">
        <f t="shared" si="11"/>
        <v>0.14690867093844653</v>
      </c>
      <c r="AQ55" s="101">
        <f t="shared" si="11"/>
        <v>0.15423850108350484</v>
      </c>
      <c r="AR55" s="101">
        <f t="shared" si="11"/>
        <v>0.14825351815660121</v>
      </c>
      <c r="AS55" s="101">
        <f t="shared" si="11"/>
        <v>0.14295768173476686</v>
      </c>
      <c r="AT55" s="101">
        <f t="shared" si="11"/>
        <v>0.14689971985060221</v>
      </c>
      <c r="AU55" s="101">
        <f t="shared" si="11"/>
        <v>0.14088377023299672</v>
      </c>
      <c r="AV55" s="101">
        <f t="shared" si="11"/>
        <v>0.1406686903822357</v>
      </c>
      <c r="AW55" s="101">
        <f t="shared" si="11"/>
        <v>0.13598503257088579</v>
      </c>
      <c r="AX55" s="101">
        <f t="shared" si="11"/>
        <v>0.13397129522130316</v>
      </c>
      <c r="AY55" s="101">
        <f t="shared" si="11"/>
        <v>0.13597120300244001</v>
      </c>
      <c r="AZ55" s="102">
        <f t="shared" si="11"/>
        <v>0.14369067989609649</v>
      </c>
      <c r="BA55" s="101">
        <f t="shared" si="11"/>
        <v>0.14593969361415793</v>
      </c>
      <c r="BB55" s="101">
        <f t="shared" si="11"/>
        <v>0.15059884456465139</v>
      </c>
      <c r="BC55" s="101">
        <f t="shared" si="11"/>
        <v>0.13746784216170543</v>
      </c>
      <c r="BD55" s="101">
        <f t="shared" si="11"/>
        <v>0.14175336980388697</v>
      </c>
      <c r="BE55" s="102">
        <f t="shared" si="11"/>
        <v>0.14986044331317508</v>
      </c>
    </row>
    <row r="56" spans="1:57" s="70" customFormat="1" ht="15" customHeight="1">
      <c r="A56" s="69"/>
      <c r="V56" s="77"/>
      <c r="W56" s="103" t="s">
        <v>93</v>
      </c>
      <c r="X56" s="94"/>
      <c r="Y56" s="80"/>
      <c r="Z56" s="108" t="s">
        <v>94</v>
      </c>
      <c r="AA56" s="101">
        <f t="shared" si="11"/>
        <v>5.2602696040936377E-2</v>
      </c>
      <c r="AB56" s="101">
        <f t="shared" si="11"/>
        <v>4.8397817541096698E-2</v>
      </c>
      <c r="AC56" s="101">
        <f t="shared" si="11"/>
        <v>4.55164692723821E-2</v>
      </c>
      <c r="AD56" s="101">
        <f t="shared" si="11"/>
        <v>4.4849940278393605E-2</v>
      </c>
      <c r="AE56" s="101">
        <f t="shared" si="11"/>
        <v>4.4460777537380279E-2</v>
      </c>
      <c r="AF56" s="101">
        <f t="shared" si="11"/>
        <v>4.3248488854565025E-2</v>
      </c>
      <c r="AG56" s="101">
        <f t="shared" si="11"/>
        <v>4.0493231604344863E-2</v>
      </c>
      <c r="AH56" s="101">
        <f t="shared" si="11"/>
        <v>4.2940435530776769E-2</v>
      </c>
      <c r="AI56" s="101">
        <f t="shared" si="11"/>
        <v>4.7256412476393103E-2</v>
      </c>
      <c r="AJ56" s="101">
        <f t="shared" si="11"/>
        <v>4.7148840863820263E-2</v>
      </c>
      <c r="AK56" s="101">
        <f t="shared" si="11"/>
        <v>4.5861042433652521E-2</v>
      </c>
      <c r="AL56" s="101">
        <f t="shared" si="11"/>
        <v>4.3301856243144143E-2</v>
      </c>
      <c r="AM56" s="101">
        <f t="shared" si="11"/>
        <v>4.1805175998073311E-2</v>
      </c>
      <c r="AN56" s="101">
        <f t="shared" si="11"/>
        <v>4.4238780185494937E-2</v>
      </c>
      <c r="AO56" s="101">
        <f t="shared" si="11"/>
        <v>4.3525450415131214E-2</v>
      </c>
      <c r="AP56" s="101">
        <f t="shared" si="11"/>
        <v>4.1504534079243337E-2</v>
      </c>
      <c r="AQ56" s="101">
        <f t="shared" si="11"/>
        <v>4.4128433088206825E-2</v>
      </c>
      <c r="AR56" s="101">
        <f t="shared" si="11"/>
        <v>4.3780564266180336E-2</v>
      </c>
      <c r="AS56" s="101">
        <f t="shared" si="11"/>
        <v>4.5721237532886309E-2</v>
      </c>
      <c r="AT56" s="101">
        <f t="shared" si="11"/>
        <v>4.6830625344444751E-2</v>
      </c>
      <c r="AU56" s="101">
        <f t="shared" si="11"/>
        <v>4.6077853085475753E-2</v>
      </c>
      <c r="AV56" s="101">
        <f t="shared" si="11"/>
        <v>4.6585133755053049E-2</v>
      </c>
      <c r="AW56" s="101">
        <f t="shared" si="11"/>
        <v>4.6945402544205414E-2</v>
      </c>
      <c r="AX56" s="101">
        <f t="shared" si="11"/>
        <v>4.8817823116983287E-2</v>
      </c>
      <c r="AY56" s="101">
        <f t="shared" si="11"/>
        <v>5.1644470928005025E-2</v>
      </c>
      <c r="AZ56" s="102">
        <f t="shared" si="11"/>
        <v>5.3706399318492068E-2</v>
      </c>
      <c r="BA56" s="101">
        <f t="shared" si="11"/>
        <v>5.4634668694639989E-2</v>
      </c>
      <c r="BB56" s="101">
        <f t="shared" si="11"/>
        <v>5.5841965562093761E-2</v>
      </c>
      <c r="BC56" s="101">
        <f t="shared" si="11"/>
        <v>5.1353620670876579E-2</v>
      </c>
      <c r="BD56" s="101">
        <f t="shared" si="11"/>
        <v>5.5192404836696442E-2</v>
      </c>
      <c r="BE56" s="102">
        <f t="shared" si="11"/>
        <v>5.8012280745537194E-2</v>
      </c>
    </row>
    <row r="57" spans="1:57" s="70" customFormat="1" ht="15" customHeight="1">
      <c r="A57" s="69"/>
      <c r="V57" s="77"/>
      <c r="W57" s="113" t="s">
        <v>102</v>
      </c>
      <c r="X57" s="94"/>
      <c r="Y57" s="80"/>
      <c r="Z57" s="109" t="s">
        <v>96</v>
      </c>
      <c r="AA57" s="101">
        <f t="shared" si="11"/>
        <v>0.26665868222275468</v>
      </c>
      <c r="AB57" s="101">
        <f t="shared" si="11"/>
        <v>0.3004885569724382</v>
      </c>
      <c r="AC57" s="101">
        <f t="shared" si="11"/>
        <v>0.28870441445382267</v>
      </c>
      <c r="AD57" s="101">
        <f t="shared" si="11"/>
        <v>0.27021370747397622</v>
      </c>
      <c r="AE57" s="101">
        <f t="shared" si="11"/>
        <v>0.27822365205195071</v>
      </c>
      <c r="AF57" s="101">
        <f t="shared" si="11"/>
        <v>0.27386432596532295</v>
      </c>
      <c r="AG57" s="101">
        <f t="shared" si="11"/>
        <v>0.27060079729047104</v>
      </c>
      <c r="AH57" s="101">
        <f t="shared" si="11"/>
        <v>0.27485902426851905</v>
      </c>
      <c r="AI57" s="101">
        <f t="shared" si="11"/>
        <v>0.26521509373821717</v>
      </c>
      <c r="AJ57" s="101">
        <f t="shared" si="11"/>
        <v>0.26960989480016412</v>
      </c>
      <c r="AK57" s="101">
        <f t="shared" si="11"/>
        <v>0.24660238875231974</v>
      </c>
      <c r="AL57" s="101">
        <f t="shared" si="11"/>
        <v>0.27059173460276775</v>
      </c>
      <c r="AM57" s="101">
        <f t="shared" si="11"/>
        <v>0.28023712603702611</v>
      </c>
      <c r="AN57" s="101">
        <f t="shared" si="11"/>
        <v>0.29589300738058344</v>
      </c>
      <c r="AO57" s="101">
        <f t="shared" si="11"/>
        <v>0.28478530915125155</v>
      </c>
      <c r="AP57" s="101">
        <f t="shared" si="11"/>
        <v>0.28952609579861566</v>
      </c>
      <c r="AQ57" s="101">
        <f t="shared" si="11"/>
        <v>0.29603504444898293</v>
      </c>
      <c r="AR57" s="101">
        <f t="shared" si="11"/>
        <v>0.31038049049213134</v>
      </c>
      <c r="AS57" s="101">
        <f t="shared" si="11"/>
        <v>0.31555601208076622</v>
      </c>
      <c r="AT57" s="101">
        <f t="shared" si="11"/>
        <v>0.31426330939414737</v>
      </c>
      <c r="AU57" s="101">
        <f t="shared" si="11"/>
        <v>0.30790974155117873</v>
      </c>
      <c r="AV57" s="101">
        <f t="shared" si="11"/>
        <v>0.34898862416020826</v>
      </c>
      <c r="AW57" s="101">
        <f t="shared" si="11"/>
        <v>0.37034426959182704</v>
      </c>
      <c r="AX57" s="101">
        <f t="shared" si="11"/>
        <v>0.37711046549040306</v>
      </c>
      <c r="AY57" s="101">
        <f t="shared" si="11"/>
        <v>0.37608999900658863</v>
      </c>
      <c r="AZ57" s="102">
        <f t="shared" si="11"/>
        <v>0.36279458219213878</v>
      </c>
      <c r="BA57" s="101">
        <f t="shared" si="11"/>
        <v>0.35636981931953737</v>
      </c>
      <c r="BB57" s="101">
        <f t="shared" si="11"/>
        <v>0.3287189603821844</v>
      </c>
      <c r="BC57" s="101">
        <f t="shared" si="11"/>
        <v>0.31047127751103593</v>
      </c>
      <c r="BD57" s="101">
        <f t="shared" si="11"/>
        <v>0.30679432497189157</v>
      </c>
      <c r="BE57" s="102">
        <f t="shared" si="11"/>
        <v>0.32405215588364394</v>
      </c>
    </row>
    <row r="58" spans="1:57" s="70" customFormat="1" ht="15" customHeight="1">
      <c r="A58" s="69"/>
      <c r="V58" s="77"/>
      <c r="W58" s="103" t="s">
        <v>97</v>
      </c>
      <c r="X58" s="94"/>
      <c r="Y58" s="80"/>
      <c r="Z58" s="108" t="s">
        <v>98</v>
      </c>
      <c r="AA58" s="101">
        <f t="shared" si="11"/>
        <v>0.2582709321927541</v>
      </c>
      <c r="AB58" s="101">
        <f t="shared" si="11"/>
        <v>0.25220557274987121</v>
      </c>
      <c r="AC58" s="101">
        <f t="shared" si="11"/>
        <v>0.27122029025527372</v>
      </c>
      <c r="AD58" s="101">
        <f t="shared" si="11"/>
        <v>0.284147688873436</v>
      </c>
      <c r="AE58" s="101">
        <f t="shared" si="11"/>
        <v>0.2901496880618854</v>
      </c>
      <c r="AF58" s="101">
        <f t="shared" si="11"/>
        <v>0.28810379277328479</v>
      </c>
      <c r="AG58" s="101">
        <f t="shared" si="11"/>
        <v>0.30311853878985412</v>
      </c>
      <c r="AH58" s="101">
        <f t="shared" si="11"/>
        <v>0.29195504712807185</v>
      </c>
      <c r="AI58" s="101">
        <f t="shared" si="11"/>
        <v>0.30759282532238696</v>
      </c>
      <c r="AJ58" s="101">
        <f t="shared" si="11"/>
        <v>0.30819711452582527</v>
      </c>
      <c r="AK58" s="101">
        <f t="shared" si="11"/>
        <v>0.30928416519042956</v>
      </c>
      <c r="AL58" s="101">
        <f t="shared" si="11"/>
        <v>0.31113061268356113</v>
      </c>
      <c r="AM58" s="101">
        <f t="shared" si="11"/>
        <v>0.30095270636654586</v>
      </c>
      <c r="AN58" s="101">
        <f t="shared" si="11"/>
        <v>0.30179887681890699</v>
      </c>
      <c r="AO58" s="101">
        <f t="shared" si="11"/>
        <v>0.3007997576997653</v>
      </c>
      <c r="AP58" s="101">
        <f t="shared" si="11"/>
        <v>0.28970303263933611</v>
      </c>
      <c r="AQ58" s="101">
        <f t="shared" si="11"/>
        <v>0.2956267482621398</v>
      </c>
      <c r="AR58" s="101">
        <f t="shared" si="11"/>
        <v>0.27986547823075586</v>
      </c>
      <c r="AS58" s="101">
        <f t="shared" si="11"/>
        <v>0.28566029531730824</v>
      </c>
      <c r="AT58" s="101">
        <f t="shared" si="11"/>
        <v>0.28300323699373131</v>
      </c>
      <c r="AU58" s="101">
        <f t="shared" si="11"/>
        <v>0.26413996445536142</v>
      </c>
      <c r="AV58" s="101">
        <f t="shared" si="11"/>
        <v>0.24311093256987193</v>
      </c>
      <c r="AW58" s="101">
        <f t="shared" si="11"/>
        <v>0.23068162463351441</v>
      </c>
      <c r="AX58" s="101">
        <f t="shared" si="11"/>
        <v>0.22823463875374017</v>
      </c>
      <c r="AY58" s="101">
        <f t="shared" si="11"/>
        <v>0.22944380414293722</v>
      </c>
      <c r="AZ58" s="102">
        <f t="shared" si="11"/>
        <v>0.23685290244496335</v>
      </c>
      <c r="BA58" s="101">
        <f t="shared" si="11"/>
        <v>0.23127615351585876</v>
      </c>
      <c r="BB58" s="101">
        <f t="shared" si="11"/>
        <v>0.23285978502654014</v>
      </c>
      <c r="BC58" s="101">
        <f t="shared" si="11"/>
        <v>0.25744236618842942</v>
      </c>
      <c r="BD58" s="101">
        <f t="shared" si="11"/>
        <v>0.2628028812588164</v>
      </c>
      <c r="BE58" s="102">
        <f t="shared" si="11"/>
        <v>0.22674036669760045</v>
      </c>
    </row>
    <row r="59" spans="1:57" s="70" customFormat="1" ht="15" customHeight="1">
      <c r="A59" s="69"/>
      <c r="V59" s="77"/>
      <c r="W59" s="91" t="s">
        <v>79</v>
      </c>
      <c r="X59" s="94"/>
      <c r="Y59" s="80"/>
      <c r="Z59" s="111" t="s">
        <v>99</v>
      </c>
      <c r="AA59" s="101">
        <f t="shared" si="11"/>
        <v>5.9012661367912125E-2</v>
      </c>
      <c r="AB59" s="101">
        <f t="shared" si="11"/>
        <v>5.9209078812178996E-2</v>
      </c>
      <c r="AC59" s="101">
        <f t="shared" si="11"/>
        <v>5.5969821523089942E-2</v>
      </c>
      <c r="AD59" s="101">
        <f t="shared" si="11"/>
        <v>5.4826783036527368E-2</v>
      </c>
      <c r="AE59" s="101">
        <f t="shared" si="11"/>
        <v>5.2746253531599618E-2</v>
      </c>
      <c r="AF59" s="101">
        <f t="shared" si="11"/>
        <v>5.3363536037198074E-2</v>
      </c>
      <c r="AG59" s="101">
        <f t="shared" si="11"/>
        <v>5.3660946232479571E-2</v>
      </c>
      <c r="AH59" s="101">
        <f t="shared" si="11"/>
        <v>5.7758253324005783E-2</v>
      </c>
      <c r="AI59" s="101">
        <f t="shared" si="11"/>
        <v>5.7424799370549791E-2</v>
      </c>
      <c r="AJ59" s="101">
        <f t="shared" si="11"/>
        <v>5.5978593605543803E-2</v>
      </c>
      <c r="AK59" s="101">
        <f t="shared" si="11"/>
        <v>5.6684105887400353E-2</v>
      </c>
      <c r="AL59" s="101">
        <f t="shared" si="11"/>
        <v>5.8783485302573095E-2</v>
      </c>
      <c r="AM59" s="101">
        <f t="shared" si="11"/>
        <v>5.7081963394701625E-2</v>
      </c>
      <c r="AN59" s="101">
        <f t="shared" si="11"/>
        <v>5.6929734806946665E-2</v>
      </c>
      <c r="AO59" s="101">
        <f t="shared" si="11"/>
        <v>5.499427873427095E-2</v>
      </c>
      <c r="AP59" s="101">
        <f t="shared" si="11"/>
        <v>5.0297257208767043E-2</v>
      </c>
      <c r="AQ59" s="101">
        <f t="shared" si="11"/>
        <v>4.8087574507967468E-2</v>
      </c>
      <c r="AR59" s="101">
        <f t="shared" si="11"/>
        <v>4.5271422796550088E-2</v>
      </c>
      <c r="AS59" s="101">
        <f t="shared" si="11"/>
        <v>4.4929187368275759E-2</v>
      </c>
      <c r="AT59" s="101">
        <f t="shared" si="11"/>
        <v>3.9259370276610889E-2</v>
      </c>
      <c r="AU59" s="101">
        <f t="shared" si="11"/>
        <v>3.5733466416207123E-2</v>
      </c>
      <c r="AV59" s="101">
        <f t="shared" si="11"/>
        <v>3.7045424319813676E-2</v>
      </c>
      <c r="AW59" s="101">
        <f t="shared" si="11"/>
        <v>3.5054334624655806E-2</v>
      </c>
      <c r="AX59" s="101">
        <f t="shared" si="11"/>
        <v>3.3680971162039552E-2</v>
      </c>
      <c r="AY59" s="101">
        <f t="shared" si="11"/>
        <v>3.2086785008048922E-2</v>
      </c>
      <c r="AZ59" s="102">
        <f t="shared" si="11"/>
        <v>3.215873811056362E-2</v>
      </c>
      <c r="BA59" s="101">
        <f t="shared" si="11"/>
        <v>3.2774681387168117E-2</v>
      </c>
      <c r="BB59" s="101">
        <f t="shared" si="11"/>
        <v>3.3595320655506584E-2</v>
      </c>
      <c r="BC59" s="101">
        <f t="shared" si="11"/>
        <v>3.6404469374474897E-2</v>
      </c>
      <c r="BD59" s="101">
        <f t="shared" si="11"/>
        <v>3.9245000822682688E-2</v>
      </c>
      <c r="BE59" s="102">
        <f t="shared" si="11"/>
        <v>3.8046252578238897E-2</v>
      </c>
    </row>
    <row r="60" spans="1:57" s="70" customFormat="1" ht="15" customHeight="1">
      <c r="A60" s="69"/>
      <c r="V60" s="92"/>
      <c r="W60" s="103" t="s">
        <v>81</v>
      </c>
      <c r="X60" s="94"/>
      <c r="Y60" s="95"/>
      <c r="Z60" s="85" t="s">
        <v>82</v>
      </c>
      <c r="AA60" s="101">
        <f t="shared" si="11"/>
        <v>1.1084589549951651E-2</v>
      </c>
      <c r="AB60" s="101">
        <f t="shared" si="11"/>
        <v>1.3614997195591075E-2</v>
      </c>
      <c r="AC60" s="101">
        <f t="shared" si="11"/>
        <v>1.5389537293942213E-2</v>
      </c>
      <c r="AD60" s="101">
        <f t="shared" si="11"/>
        <v>1.6207980993523243E-2</v>
      </c>
      <c r="AE60" s="101">
        <f t="shared" si="11"/>
        <v>1.8917576672962153E-2</v>
      </c>
      <c r="AF60" s="101">
        <f t="shared" si="11"/>
        <v>1.9775292817090079E-2</v>
      </c>
      <c r="AG60" s="101">
        <f t="shared" si="11"/>
        <v>1.813232446985363E-2</v>
      </c>
      <c r="AH60" s="101">
        <f t="shared" si="11"/>
        <v>1.759125121372003E-2</v>
      </c>
      <c r="AI60" s="101">
        <f t="shared" si="11"/>
        <v>1.6123434427686659E-2</v>
      </c>
      <c r="AJ60" s="101">
        <f t="shared" si="11"/>
        <v>1.4837396969774415E-2</v>
      </c>
      <c r="AK60" s="101">
        <f t="shared" si="11"/>
        <v>1.401222743555621E-2</v>
      </c>
      <c r="AL60" s="101">
        <f t="shared" si="11"/>
        <v>1.3529427877442171E-2</v>
      </c>
      <c r="AM60" s="101">
        <f t="shared" si="11"/>
        <v>1.3269457999300014E-2</v>
      </c>
      <c r="AN60" s="101">
        <f t="shared" si="11"/>
        <v>1.3175202609939783E-2</v>
      </c>
      <c r="AO60" s="101">
        <f t="shared" si="11"/>
        <v>1.2848417686676564E-2</v>
      </c>
      <c r="AP60" s="101">
        <f t="shared" si="11"/>
        <v>1.2242092836883878E-2</v>
      </c>
      <c r="AQ60" s="101">
        <f t="shared" si="11"/>
        <v>1.2503963626735165E-2</v>
      </c>
      <c r="AR60" s="101">
        <f t="shared" si="11"/>
        <v>1.3470615880572875E-2</v>
      </c>
      <c r="AS60" s="101">
        <f t="shared" si="11"/>
        <v>1.6136501564682958E-2</v>
      </c>
      <c r="AT60" s="101">
        <f t="shared" si="11"/>
        <v>1.8308892337491854E-2</v>
      </c>
      <c r="AU60" s="101">
        <f t="shared" si="11"/>
        <v>1.7079756023127429E-2</v>
      </c>
      <c r="AV60" s="101">
        <f t="shared" si="11"/>
        <v>1.7666381387194736E-2</v>
      </c>
      <c r="AW60" s="101">
        <f t="shared" si="11"/>
        <v>2.1643253211842597E-2</v>
      </c>
      <c r="AX60" s="101">
        <f t="shared" si="11"/>
        <v>1.9364724910567191E-2</v>
      </c>
      <c r="AY60" s="101">
        <f t="shared" si="11"/>
        <v>2.0927238064769999E-2</v>
      </c>
      <c r="AZ60" s="102">
        <f t="shared" si="11"/>
        <v>1.8739556462687035E-2</v>
      </c>
      <c r="BA60" s="101">
        <f t="shared" si="11"/>
        <v>1.7531862085829724E-2</v>
      </c>
      <c r="BB60" s="101">
        <f t="shared" si="11"/>
        <v>1.7765708101758454E-2</v>
      </c>
      <c r="BC60" s="101">
        <f t="shared" si="11"/>
        <v>2.0046860658819884E-2</v>
      </c>
      <c r="BD60" s="101">
        <f t="shared" si="11"/>
        <v>1.9425424196919047E-2</v>
      </c>
      <c r="BE60" s="102">
        <f t="shared" si="11"/>
        <v>1.820819502009063E-2</v>
      </c>
    </row>
    <row r="62" spans="1:57" ht="57">
      <c r="B62" s="53"/>
      <c r="C62" s="53"/>
      <c r="D62" s="53"/>
      <c r="E62" s="53"/>
      <c r="F62" s="53"/>
      <c r="G62" s="53"/>
      <c r="H62" s="53"/>
      <c r="I62" s="53"/>
      <c r="J62" s="53"/>
      <c r="K62" s="53"/>
      <c r="L62" s="53"/>
      <c r="M62" s="53"/>
      <c r="N62" s="53"/>
      <c r="O62" s="53"/>
      <c r="P62" s="53"/>
      <c r="Q62" s="53"/>
      <c r="R62" s="53"/>
      <c r="S62" s="53"/>
      <c r="T62" s="53"/>
      <c r="U62" s="53"/>
      <c r="V62" s="53"/>
      <c r="W62" s="114" t="s">
        <v>103</v>
      </c>
      <c r="Z62" s="115" t="s">
        <v>104</v>
      </c>
    </row>
  </sheetData>
  <mergeCells count="4">
    <mergeCell ref="V1:W1"/>
    <mergeCell ref="Y1:Z2"/>
    <mergeCell ref="V7:W7"/>
    <mergeCell ref="Y7:Z8"/>
  </mergeCells>
  <phoneticPr fontId="1"/>
  <pageMargins left="0.2" right="0.22" top="0.98425196850393704" bottom="0.98425196850393704" header="0.51181102362204722" footer="0.51181102362204722"/>
  <pageSetup paperSize="9" scale="3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23A9-EE45-40A6-B859-BA95E65B0BA4}">
  <sheetPr>
    <pageSetUpPr fitToPage="1"/>
  </sheetPr>
  <dimension ref="A1:BH61"/>
  <sheetViews>
    <sheetView workbookViewId="0">
      <pane xSplit="26" ySplit="5" topLeftCell="AQ9" activePane="bottomRight" state="frozen"/>
      <selection activeCell="BE21" sqref="BE21"/>
      <selection pane="topRight" activeCell="BE21" sqref="BE21"/>
      <selection pane="bottomLeft" activeCell="BE21" sqref="BE21"/>
      <selection pane="bottomRight" activeCell="BE20" sqref="BE20"/>
    </sheetView>
  </sheetViews>
  <sheetFormatPr defaultColWidth="9" defaultRowHeight="14.25"/>
  <cols>
    <col min="1" max="1" width="1.875" style="53" customWidth="1"/>
    <col min="2" max="20" width="8.625" style="53" hidden="1" customWidth="1"/>
    <col min="21" max="21" width="1.625" style="53" customWidth="1"/>
    <col min="22" max="22" width="1.5" style="54" customWidth="1"/>
    <col min="23" max="23" width="27.625" style="54" customWidth="1"/>
    <col min="24" max="24" width="1.625" style="54" customWidth="1"/>
    <col min="25" max="25" width="1.5" style="54" customWidth="1"/>
    <col min="26" max="26" width="27.75" style="54" customWidth="1"/>
    <col min="27" max="50" width="7.875" style="54" customWidth="1"/>
    <col min="51" max="52" width="7.875" style="53" customWidth="1"/>
    <col min="53" max="54" width="7.875" style="54" customWidth="1"/>
    <col min="55" max="56" width="8" style="53" customWidth="1"/>
    <col min="57" max="57" width="8" style="54" customWidth="1"/>
    <col min="58" max="16384" width="9" style="54"/>
  </cols>
  <sheetData>
    <row r="1" spans="1:60" ht="52.5" customHeight="1">
      <c r="A1" s="116"/>
      <c r="V1" s="172" t="s">
        <v>105</v>
      </c>
      <c r="W1" s="177"/>
      <c r="Y1" s="177" t="s">
        <v>106</v>
      </c>
      <c r="Z1" s="177"/>
      <c r="AA1" s="117"/>
    </row>
    <row r="2" spans="1:60" ht="14.25" customHeight="1">
      <c r="V2" s="57"/>
      <c r="Y2" s="177"/>
      <c r="Z2" s="177"/>
    </row>
    <row r="3" spans="1:60" ht="14.25" customHeight="1">
      <c r="V3" s="57" t="str">
        <f>'[5]0.Contents'!$C$2</f>
        <v>＜確報値＞</v>
      </c>
      <c r="Y3" s="58" t="str">
        <f>'[5]0.Contents'!$E$2</f>
        <v>&lt;Final Figures&gt;</v>
      </c>
      <c r="Z3" s="118"/>
    </row>
    <row r="4" spans="1:60" ht="16.5">
      <c r="V4" s="54" t="s">
        <v>107</v>
      </c>
      <c r="Y4" s="54" t="s">
        <v>108</v>
      </c>
    </row>
    <row r="5" spans="1:60" ht="14.25" customHeight="1">
      <c r="V5" s="60" t="s">
        <v>54</v>
      </c>
      <c r="W5" s="61"/>
      <c r="Y5" s="60" t="s">
        <v>55</v>
      </c>
      <c r="Z5" s="61"/>
      <c r="AA5" s="62">
        <v>1990</v>
      </c>
      <c r="AB5" s="62">
        <v>1991</v>
      </c>
      <c r="AC5" s="62">
        <v>1992</v>
      </c>
      <c r="AD5" s="62">
        <v>1993</v>
      </c>
      <c r="AE5" s="62">
        <v>1994</v>
      </c>
      <c r="AF5" s="62">
        <v>1995</v>
      </c>
      <c r="AG5" s="62">
        <v>1996</v>
      </c>
      <c r="AH5" s="62">
        <v>1997</v>
      </c>
      <c r="AI5" s="62">
        <v>1998</v>
      </c>
      <c r="AJ5" s="62">
        <v>1999</v>
      </c>
      <c r="AK5" s="62">
        <v>2000</v>
      </c>
      <c r="AL5" s="62">
        <v>2001</v>
      </c>
      <c r="AM5" s="62">
        <v>2002</v>
      </c>
      <c r="AN5" s="62">
        <v>2003</v>
      </c>
      <c r="AO5" s="62">
        <v>2004</v>
      </c>
      <c r="AP5" s="62">
        <v>2005</v>
      </c>
      <c r="AQ5" s="62">
        <f t="shared" ref="AQ5:BE5" si="0">AP5+1</f>
        <v>2006</v>
      </c>
      <c r="AR5" s="62">
        <f t="shared" si="0"/>
        <v>2007</v>
      </c>
      <c r="AS5" s="62">
        <f t="shared" si="0"/>
        <v>2008</v>
      </c>
      <c r="AT5" s="62">
        <f t="shared" si="0"/>
        <v>2009</v>
      </c>
      <c r="AU5" s="62">
        <f t="shared" si="0"/>
        <v>2010</v>
      </c>
      <c r="AV5" s="62">
        <f t="shared" si="0"/>
        <v>2011</v>
      </c>
      <c r="AW5" s="62">
        <f t="shared" si="0"/>
        <v>2012</v>
      </c>
      <c r="AX5" s="62">
        <f t="shared" si="0"/>
        <v>2013</v>
      </c>
      <c r="AY5" s="62">
        <f t="shared" si="0"/>
        <v>2014</v>
      </c>
      <c r="AZ5" s="62">
        <f t="shared" si="0"/>
        <v>2015</v>
      </c>
      <c r="BA5" s="62">
        <f t="shared" si="0"/>
        <v>2016</v>
      </c>
      <c r="BB5" s="62">
        <f t="shared" si="0"/>
        <v>2017</v>
      </c>
      <c r="BC5" s="62">
        <f t="shared" si="0"/>
        <v>2018</v>
      </c>
      <c r="BD5" s="62">
        <f t="shared" si="0"/>
        <v>2019</v>
      </c>
      <c r="BE5" s="62">
        <f t="shared" si="0"/>
        <v>2020</v>
      </c>
    </row>
    <row r="6" spans="1:60" s="70" customFormat="1" ht="15" customHeight="1">
      <c r="A6" s="69"/>
      <c r="B6" s="69"/>
      <c r="C6" s="69"/>
      <c r="D6" s="69"/>
      <c r="E6" s="69"/>
      <c r="F6" s="69"/>
      <c r="G6" s="69"/>
      <c r="H6" s="69"/>
      <c r="I6" s="69"/>
      <c r="J6" s="69"/>
      <c r="K6" s="69"/>
      <c r="L6" s="69"/>
      <c r="M6" s="69"/>
      <c r="N6" s="69"/>
      <c r="O6" s="69"/>
      <c r="P6" s="69"/>
      <c r="Q6" s="69"/>
      <c r="R6" s="69"/>
      <c r="S6" s="69"/>
      <c r="T6" s="69"/>
      <c r="U6" s="69"/>
      <c r="V6" s="93" t="s">
        <v>109</v>
      </c>
      <c r="W6" s="119"/>
      <c r="Y6" s="63" t="s">
        <v>110</v>
      </c>
      <c r="Z6" s="64"/>
      <c r="AA6" s="120">
        <v>123611</v>
      </c>
      <c r="AB6" s="120">
        <v>124101</v>
      </c>
      <c r="AC6" s="120">
        <v>124567</v>
      </c>
      <c r="AD6" s="120">
        <v>124938</v>
      </c>
      <c r="AE6" s="120">
        <v>125265</v>
      </c>
      <c r="AF6" s="120">
        <v>125570</v>
      </c>
      <c r="AG6" s="120">
        <v>125859</v>
      </c>
      <c r="AH6" s="120">
        <v>126157</v>
      </c>
      <c r="AI6" s="120">
        <v>126472</v>
      </c>
      <c r="AJ6" s="120">
        <v>126667</v>
      </c>
      <c r="AK6" s="120">
        <v>126926</v>
      </c>
      <c r="AL6" s="120">
        <v>127316</v>
      </c>
      <c r="AM6" s="120">
        <v>127486</v>
      </c>
      <c r="AN6" s="120">
        <v>127694</v>
      </c>
      <c r="AO6" s="120">
        <v>127787</v>
      </c>
      <c r="AP6" s="120">
        <v>127768</v>
      </c>
      <c r="AQ6" s="120">
        <v>127901</v>
      </c>
      <c r="AR6" s="120">
        <v>128033</v>
      </c>
      <c r="AS6" s="120">
        <v>128084</v>
      </c>
      <c r="AT6" s="120">
        <v>128032</v>
      </c>
      <c r="AU6" s="120">
        <v>128057.35199999998</v>
      </c>
      <c r="AV6" s="120">
        <v>127834.23300000001</v>
      </c>
      <c r="AW6" s="120">
        <v>127592.65700000001</v>
      </c>
      <c r="AX6" s="120">
        <v>127413.88800000001</v>
      </c>
      <c r="AY6" s="120">
        <v>127237.15</v>
      </c>
      <c r="AZ6" s="120">
        <v>127094.745</v>
      </c>
      <c r="BA6" s="120">
        <v>126932.772</v>
      </c>
      <c r="BB6" s="120">
        <v>126706.20999999999</v>
      </c>
      <c r="BC6" s="120">
        <v>126443.18</v>
      </c>
      <c r="BD6" s="120">
        <v>126166.94799999999</v>
      </c>
      <c r="BE6" s="120">
        <v>126146.099</v>
      </c>
    </row>
    <row r="7" spans="1:60" ht="43.5" customHeight="1">
      <c r="V7" s="178" t="s">
        <v>111</v>
      </c>
      <c r="W7" s="179"/>
      <c r="Y7" s="179" t="s">
        <v>112</v>
      </c>
      <c r="Z7" s="179"/>
      <c r="AY7" s="54"/>
      <c r="AZ7" s="54"/>
      <c r="BC7" s="54"/>
      <c r="BD7" s="54"/>
    </row>
    <row r="8" spans="1:60" ht="14.25" customHeight="1">
      <c r="V8" s="180"/>
      <c r="W8" s="180"/>
      <c r="Y8" s="180"/>
      <c r="Z8" s="180"/>
      <c r="AY8" s="54"/>
      <c r="AZ8" s="54"/>
      <c r="BC8" s="54"/>
      <c r="BD8" s="54"/>
      <c r="BH8" s="54" t="s">
        <v>113</v>
      </c>
    </row>
    <row r="9" spans="1:60" ht="18.75">
      <c r="V9" s="54" t="s">
        <v>114</v>
      </c>
      <c r="Y9" s="68" t="s">
        <v>123</v>
      </c>
      <c r="Z9" s="68"/>
      <c r="AY9" s="54"/>
      <c r="AZ9" s="54"/>
      <c r="BC9" s="54"/>
      <c r="BD9" s="54"/>
    </row>
    <row r="10" spans="1:60">
      <c r="V10" s="60" t="s">
        <v>54</v>
      </c>
      <c r="W10" s="61"/>
      <c r="Y10" s="60" t="s">
        <v>55</v>
      </c>
      <c r="Z10" s="61"/>
      <c r="AA10" s="62">
        <v>1990</v>
      </c>
      <c r="AB10" s="62">
        <v>1991</v>
      </c>
      <c r="AC10" s="62">
        <v>1992</v>
      </c>
      <c r="AD10" s="62">
        <v>1993</v>
      </c>
      <c r="AE10" s="62">
        <v>1994</v>
      </c>
      <c r="AF10" s="62">
        <v>1995</v>
      </c>
      <c r="AG10" s="62">
        <v>1996</v>
      </c>
      <c r="AH10" s="62">
        <v>1997</v>
      </c>
      <c r="AI10" s="62">
        <v>1998</v>
      </c>
      <c r="AJ10" s="62">
        <v>1999</v>
      </c>
      <c r="AK10" s="62">
        <v>2000</v>
      </c>
      <c r="AL10" s="62">
        <v>2001</v>
      </c>
      <c r="AM10" s="62">
        <v>2002</v>
      </c>
      <c r="AN10" s="62">
        <v>2003</v>
      </c>
      <c r="AO10" s="62">
        <v>2004</v>
      </c>
      <c r="AP10" s="62">
        <v>2005</v>
      </c>
      <c r="AQ10" s="62">
        <f t="shared" ref="AQ10:BE10" si="1">AP10+1</f>
        <v>2006</v>
      </c>
      <c r="AR10" s="62">
        <f t="shared" si="1"/>
        <v>2007</v>
      </c>
      <c r="AS10" s="62">
        <f t="shared" si="1"/>
        <v>2008</v>
      </c>
      <c r="AT10" s="62">
        <f t="shared" si="1"/>
        <v>2009</v>
      </c>
      <c r="AU10" s="62">
        <f t="shared" si="1"/>
        <v>2010</v>
      </c>
      <c r="AV10" s="62">
        <f t="shared" si="1"/>
        <v>2011</v>
      </c>
      <c r="AW10" s="62">
        <f t="shared" si="1"/>
        <v>2012</v>
      </c>
      <c r="AX10" s="62">
        <f t="shared" si="1"/>
        <v>2013</v>
      </c>
      <c r="AY10" s="62">
        <f t="shared" si="1"/>
        <v>2014</v>
      </c>
      <c r="AZ10" s="62">
        <f t="shared" si="1"/>
        <v>2015</v>
      </c>
      <c r="BA10" s="62">
        <f t="shared" si="1"/>
        <v>2016</v>
      </c>
      <c r="BB10" s="62">
        <f t="shared" si="1"/>
        <v>2017</v>
      </c>
      <c r="BC10" s="62">
        <f t="shared" si="1"/>
        <v>2018</v>
      </c>
      <c r="BD10" s="62">
        <f t="shared" si="1"/>
        <v>2019</v>
      </c>
      <c r="BE10" s="62">
        <f t="shared" si="1"/>
        <v>2020</v>
      </c>
    </row>
    <row r="11" spans="1:60" s="70" customFormat="1" ht="15" customHeight="1">
      <c r="A11" s="69"/>
      <c r="B11" s="69"/>
      <c r="C11" s="69"/>
      <c r="D11" s="69"/>
      <c r="E11" s="69"/>
      <c r="F11" s="69"/>
      <c r="G11" s="69"/>
      <c r="H11" s="69"/>
      <c r="I11" s="69"/>
      <c r="J11" s="69"/>
      <c r="K11" s="69"/>
      <c r="L11" s="69"/>
      <c r="M11" s="69"/>
      <c r="N11" s="69"/>
      <c r="O11" s="69"/>
      <c r="P11" s="69"/>
      <c r="Q11" s="69"/>
      <c r="R11" s="69"/>
      <c r="S11" s="69"/>
      <c r="T11" s="69"/>
      <c r="U11" s="69"/>
      <c r="V11" s="71" t="s">
        <v>62</v>
      </c>
      <c r="W11" s="121"/>
      <c r="Y11" s="74" t="s">
        <v>115</v>
      </c>
      <c r="Z11" s="122"/>
      <c r="AA11" s="76">
        <f t="shared" ref="AA11:BE11" si="2">SUM(AA12:AA21)</f>
        <v>1550.6186365750682</v>
      </c>
      <c r="AB11" s="76">
        <f t="shared" si="2"/>
        <v>1576.9126438774181</v>
      </c>
      <c r="AC11" s="76">
        <f t="shared" si="2"/>
        <v>1687.515501388458</v>
      </c>
      <c r="AD11" s="76">
        <f t="shared" si="2"/>
        <v>1722.4698700807096</v>
      </c>
      <c r="AE11" s="76">
        <f t="shared" si="2"/>
        <v>1857.4963564709356</v>
      </c>
      <c r="AF11" s="76">
        <f t="shared" si="2"/>
        <v>1874.2907711263802</v>
      </c>
      <c r="AG11" s="76">
        <f t="shared" si="2"/>
        <v>1922.3576571442813</v>
      </c>
      <c r="AH11" s="76">
        <f t="shared" si="2"/>
        <v>1822.4743350244787</v>
      </c>
      <c r="AI11" s="76">
        <f t="shared" si="2"/>
        <v>1843.6126637577108</v>
      </c>
      <c r="AJ11" s="76">
        <f t="shared" si="2"/>
        <v>1936.2463430141852</v>
      </c>
      <c r="AK11" s="76">
        <f t="shared" si="2"/>
        <v>1979.7675817624863</v>
      </c>
      <c r="AL11" s="76">
        <f t="shared" si="2"/>
        <v>1942.716191639031</v>
      </c>
      <c r="AM11" s="76">
        <f t="shared" si="2"/>
        <v>2038.6235330994191</v>
      </c>
      <c r="AN11" s="76">
        <f t="shared" si="2"/>
        <v>2068.0183568965608</v>
      </c>
      <c r="AO11" s="76">
        <f t="shared" si="2"/>
        <v>2034.9495589597782</v>
      </c>
      <c r="AP11" s="76">
        <f t="shared" si="2"/>
        <v>2060.4591116869378</v>
      </c>
      <c r="AQ11" s="76">
        <f t="shared" si="2"/>
        <v>1966.7804464317019</v>
      </c>
      <c r="AR11" s="76">
        <f t="shared" si="2"/>
        <v>2039.404374650089</v>
      </c>
      <c r="AS11" s="76">
        <f t="shared" si="2"/>
        <v>2005.6814455492752</v>
      </c>
      <c r="AT11" s="76">
        <f t="shared" si="2"/>
        <v>1914.0272976005294</v>
      </c>
      <c r="AU11" s="76">
        <f t="shared" si="2"/>
        <v>2039.7844919897905</v>
      </c>
      <c r="AV11" s="76">
        <f t="shared" si="2"/>
        <v>2153.7404675948646</v>
      </c>
      <c r="AW11" s="76">
        <f t="shared" si="2"/>
        <v>2325.7054986694666</v>
      </c>
      <c r="AX11" s="76">
        <f t="shared" si="2"/>
        <v>2266.9052247707618</v>
      </c>
      <c r="AY11" s="76">
        <f t="shared" si="2"/>
        <v>2119.0191430749228</v>
      </c>
      <c r="AZ11" s="76">
        <f t="shared" si="2"/>
        <v>2062.6815750454493</v>
      </c>
      <c r="BA11" s="76">
        <f t="shared" si="2"/>
        <v>2026.2195170280409</v>
      </c>
      <c r="BB11" s="76">
        <f t="shared" si="2"/>
        <v>2057.3414674452997</v>
      </c>
      <c r="BC11" s="76">
        <f t="shared" si="2"/>
        <v>1911.5329512620067</v>
      </c>
      <c r="BD11" s="76">
        <f t="shared" si="2"/>
        <v>1861.3313370414585</v>
      </c>
      <c r="BE11" s="76">
        <f t="shared" si="2"/>
        <v>1840.8401475303301</v>
      </c>
    </row>
    <row r="12" spans="1:60" s="70" customFormat="1" ht="15" customHeight="1">
      <c r="A12" s="69"/>
      <c r="B12" s="69"/>
      <c r="C12" s="69"/>
      <c r="D12" s="69"/>
      <c r="E12" s="69"/>
      <c r="F12" s="69"/>
      <c r="G12" s="69"/>
      <c r="H12" s="69"/>
      <c r="I12" s="69"/>
      <c r="J12" s="69"/>
      <c r="K12" s="69"/>
      <c r="L12" s="69"/>
      <c r="M12" s="69"/>
      <c r="N12" s="69"/>
      <c r="O12" s="69"/>
      <c r="P12" s="69"/>
      <c r="Q12" s="69"/>
      <c r="R12" s="69"/>
      <c r="S12" s="69"/>
      <c r="T12" s="69"/>
      <c r="U12" s="69"/>
      <c r="V12" s="77"/>
      <c r="W12" s="123" t="s">
        <v>64</v>
      </c>
      <c r="Y12" s="80"/>
      <c r="Z12" s="124" t="s">
        <v>65</v>
      </c>
      <c r="AA12" s="82">
        <v>2.5094841602840035</v>
      </c>
      <c r="AB12" s="82">
        <v>2.2192863354646981</v>
      </c>
      <c r="AC12" s="82">
        <v>2.961854138992666</v>
      </c>
      <c r="AD12" s="82">
        <v>2.4606126931457561</v>
      </c>
      <c r="AE12" s="82">
        <v>1.7966329280478188</v>
      </c>
      <c r="AF12" s="82">
        <v>1.4040763602188022</v>
      </c>
      <c r="AG12" s="82">
        <v>2.0215125336654509</v>
      </c>
      <c r="AH12" s="82">
        <v>1.6489152051259979</v>
      </c>
      <c r="AI12" s="82">
        <v>1.0575174794409079</v>
      </c>
      <c r="AJ12" s="82">
        <v>0</v>
      </c>
      <c r="AK12" s="82">
        <v>0</v>
      </c>
      <c r="AL12" s="82">
        <v>0</v>
      </c>
      <c r="AM12" s="82">
        <v>0</v>
      </c>
      <c r="AN12" s="82">
        <v>0</v>
      </c>
      <c r="AO12" s="82">
        <v>0</v>
      </c>
      <c r="AP12" s="82">
        <v>0</v>
      </c>
      <c r="AQ12" s="82">
        <v>0</v>
      </c>
      <c r="AR12" s="82">
        <v>0</v>
      </c>
      <c r="AS12" s="82">
        <v>0</v>
      </c>
      <c r="AT12" s="82">
        <v>0</v>
      </c>
      <c r="AU12" s="82">
        <v>0</v>
      </c>
      <c r="AV12" s="82">
        <v>0</v>
      </c>
      <c r="AW12" s="82">
        <v>0</v>
      </c>
      <c r="AX12" s="82">
        <v>0</v>
      </c>
      <c r="AY12" s="82">
        <v>0</v>
      </c>
      <c r="AZ12" s="83">
        <v>0</v>
      </c>
      <c r="BA12" s="82">
        <v>0</v>
      </c>
      <c r="BB12" s="82">
        <v>0</v>
      </c>
      <c r="BC12" s="82">
        <v>0</v>
      </c>
      <c r="BD12" s="82">
        <v>0</v>
      </c>
      <c r="BE12" s="82">
        <v>0</v>
      </c>
    </row>
    <row r="13" spans="1:60" s="70" customFormat="1" ht="15" customHeight="1">
      <c r="A13" s="69"/>
      <c r="B13" s="69"/>
      <c r="C13" s="69"/>
      <c r="D13" s="69"/>
      <c r="E13" s="69"/>
      <c r="F13" s="69"/>
      <c r="G13" s="69"/>
      <c r="H13" s="69"/>
      <c r="I13" s="69"/>
      <c r="J13" s="69"/>
      <c r="K13" s="69"/>
      <c r="L13" s="69"/>
      <c r="M13" s="69"/>
      <c r="N13" s="69"/>
      <c r="O13" s="69"/>
      <c r="P13" s="69"/>
      <c r="Q13" s="69"/>
      <c r="R13" s="69"/>
      <c r="S13" s="69"/>
      <c r="T13" s="69"/>
      <c r="U13" s="69"/>
      <c r="V13" s="77"/>
      <c r="W13" s="125" t="s">
        <v>66</v>
      </c>
      <c r="Y13" s="80"/>
      <c r="Z13" s="126" t="s">
        <v>67</v>
      </c>
      <c r="AA13" s="86">
        <v>213.90546890194696</v>
      </c>
      <c r="AB13" s="86">
        <v>211.4550009650176</v>
      </c>
      <c r="AC13" s="86">
        <v>225.4565849547505</v>
      </c>
      <c r="AD13" s="86">
        <v>237.2020661806576</v>
      </c>
      <c r="AE13" s="86">
        <v>230.66222307171611</v>
      </c>
      <c r="AF13" s="86">
        <v>245.14782844456656</v>
      </c>
      <c r="AG13" s="86">
        <v>258.46135332829078</v>
      </c>
      <c r="AH13" s="86">
        <v>240.06679924095889</v>
      </c>
      <c r="AI13" s="86">
        <v>236.73283509686723</v>
      </c>
      <c r="AJ13" s="86">
        <v>246.71363075560404</v>
      </c>
      <c r="AK13" s="86">
        <v>270.84265536795419</v>
      </c>
      <c r="AL13" s="86">
        <v>248.54989743783548</v>
      </c>
      <c r="AM13" s="86">
        <v>264.24241958057996</v>
      </c>
      <c r="AN13" s="86">
        <v>230.6546567362779</v>
      </c>
      <c r="AO13" s="86">
        <v>245.95044843496601</v>
      </c>
      <c r="AP13" s="86">
        <v>260.39971589075589</v>
      </c>
      <c r="AQ13" s="86">
        <v>230.99876535670089</v>
      </c>
      <c r="AR13" s="86">
        <v>221.70930956999027</v>
      </c>
      <c r="AS13" s="86">
        <v>203.52272396245164</v>
      </c>
      <c r="AT13" s="86">
        <v>203.84966453437636</v>
      </c>
      <c r="AU13" s="86">
        <v>218.02397235294737</v>
      </c>
      <c r="AV13" s="86">
        <v>214.52587293556408</v>
      </c>
      <c r="AW13" s="86">
        <v>209.72500283531394</v>
      </c>
      <c r="AX13" s="86">
        <v>198.47648484306418</v>
      </c>
      <c r="AY13" s="86">
        <v>186.82840593917157</v>
      </c>
      <c r="AZ13" s="87">
        <v>175.50395980580154</v>
      </c>
      <c r="BA13" s="86">
        <v>180.04086420619331</v>
      </c>
      <c r="BB13" s="86">
        <v>193.85691349440378</v>
      </c>
      <c r="BC13" s="86">
        <v>160.45542260864977</v>
      </c>
      <c r="BD13" s="86">
        <v>159.98890373873809</v>
      </c>
      <c r="BE13" s="86">
        <v>167.85042865770362</v>
      </c>
    </row>
    <row r="14" spans="1:60" s="70" customFormat="1" ht="15" customHeight="1">
      <c r="A14" s="69"/>
      <c r="B14" s="69"/>
      <c r="C14" s="69"/>
      <c r="D14" s="69"/>
      <c r="E14" s="69"/>
      <c r="F14" s="69"/>
      <c r="G14" s="69"/>
      <c r="H14" s="69"/>
      <c r="I14" s="69"/>
      <c r="J14" s="69"/>
      <c r="K14" s="69"/>
      <c r="L14" s="69"/>
      <c r="M14" s="69"/>
      <c r="N14" s="69"/>
      <c r="O14" s="69"/>
      <c r="P14" s="69"/>
      <c r="Q14" s="69"/>
      <c r="R14" s="69"/>
      <c r="S14" s="69"/>
      <c r="T14" s="69"/>
      <c r="U14" s="69"/>
      <c r="V14" s="77"/>
      <c r="W14" s="125" t="s">
        <v>68</v>
      </c>
      <c r="Y14" s="80"/>
      <c r="Z14" s="126" t="s">
        <v>68</v>
      </c>
      <c r="AA14" s="86">
        <v>106.37036993466666</v>
      </c>
      <c r="AB14" s="86">
        <v>109.30570706871087</v>
      </c>
      <c r="AC14" s="86">
        <v>110.60489173748417</v>
      </c>
      <c r="AD14" s="86">
        <v>116.8857781200735</v>
      </c>
      <c r="AE14" s="86">
        <v>119.60632862087226</v>
      </c>
      <c r="AF14" s="86">
        <v>121.92002304213867</v>
      </c>
      <c r="AG14" s="86">
        <v>124.07519541367461</v>
      </c>
      <c r="AH14" s="86">
        <v>119.61332689136566</v>
      </c>
      <c r="AI14" s="86">
        <v>123.94840283298296</v>
      </c>
      <c r="AJ14" s="86">
        <v>124.46348376832921</v>
      </c>
      <c r="AK14" s="86">
        <v>124.92935300550182</v>
      </c>
      <c r="AL14" s="86">
        <v>119.90509207802231</v>
      </c>
      <c r="AM14" s="86">
        <v>120.35777945448145</v>
      </c>
      <c r="AN14" s="86">
        <v>126.26858112909314</v>
      </c>
      <c r="AO14" s="86">
        <v>116.24626011963173</v>
      </c>
      <c r="AP14" s="86">
        <v>112.93544526455614</v>
      </c>
      <c r="AQ14" s="86">
        <v>112.32779281729565</v>
      </c>
      <c r="AR14" s="86">
        <v>114.16883728616278</v>
      </c>
      <c r="AS14" s="86">
        <v>107.55242751323536</v>
      </c>
      <c r="AT14" s="86">
        <v>105.08940197928956</v>
      </c>
      <c r="AU14" s="86">
        <v>110.83354043396102</v>
      </c>
      <c r="AV14" s="86">
        <v>101.9164892093209</v>
      </c>
      <c r="AW14" s="86">
        <v>108.00184372896963</v>
      </c>
      <c r="AX14" s="86">
        <v>105.66157046104871</v>
      </c>
      <c r="AY14" s="82">
        <v>99.316716538921398</v>
      </c>
      <c r="AZ14" s="83">
        <v>97.397555005295928</v>
      </c>
      <c r="BA14" s="82">
        <v>92.380406649769512</v>
      </c>
      <c r="BB14" s="82">
        <v>98.78853286350305</v>
      </c>
      <c r="BC14" s="82">
        <v>88.779601873625012</v>
      </c>
      <c r="BD14" s="82">
        <v>97.181727147158639</v>
      </c>
      <c r="BE14" s="82">
        <v>97.755923316649756</v>
      </c>
    </row>
    <row r="15" spans="1:60" s="70" customFormat="1" ht="15" customHeight="1">
      <c r="A15" s="69"/>
      <c r="B15" s="69"/>
      <c r="C15" s="69"/>
      <c r="D15" s="69"/>
      <c r="E15" s="69"/>
      <c r="F15" s="69"/>
      <c r="G15" s="69"/>
      <c r="H15" s="69"/>
      <c r="I15" s="69"/>
      <c r="J15" s="69"/>
      <c r="K15" s="69"/>
      <c r="L15" s="69"/>
      <c r="M15" s="69"/>
      <c r="N15" s="69"/>
      <c r="O15" s="69"/>
      <c r="P15" s="69"/>
      <c r="Q15" s="69"/>
      <c r="R15" s="69"/>
      <c r="S15" s="69"/>
      <c r="T15" s="69"/>
      <c r="U15" s="69"/>
      <c r="V15" s="77"/>
      <c r="W15" s="127" t="s">
        <v>69</v>
      </c>
      <c r="Y15" s="80"/>
      <c r="Z15" s="128" t="s">
        <v>70</v>
      </c>
      <c r="AA15" s="86">
        <v>147.78094949102078</v>
      </c>
      <c r="AB15" s="86">
        <v>154.86734289713604</v>
      </c>
      <c r="AC15" s="86">
        <v>160.45127565920251</v>
      </c>
      <c r="AD15" s="86">
        <v>168.85814255947261</v>
      </c>
      <c r="AE15" s="86">
        <v>157.52179755609498</v>
      </c>
      <c r="AF15" s="86">
        <v>168.89549857420857</v>
      </c>
      <c r="AG15" s="86">
        <v>170.66935160567974</v>
      </c>
      <c r="AH15" s="86">
        <v>167.61667805016432</v>
      </c>
      <c r="AI15" s="86">
        <v>166.24581241811379</v>
      </c>
      <c r="AJ15" s="86">
        <v>170.31226110943575</v>
      </c>
      <c r="AK15" s="86">
        <v>173.27012646307304</v>
      </c>
      <c r="AL15" s="86">
        <v>169.99371872857063</v>
      </c>
      <c r="AM15" s="86">
        <v>174.95060019024208</v>
      </c>
      <c r="AN15" s="86">
        <v>174.9330916059306</v>
      </c>
      <c r="AO15" s="86">
        <v>169.98895848506891</v>
      </c>
      <c r="AP15" s="86">
        <v>177.62813599330488</v>
      </c>
      <c r="AQ15" s="86">
        <v>173.6597848520795</v>
      </c>
      <c r="AR15" s="86">
        <v>174.95813774733119</v>
      </c>
      <c r="AS15" s="86">
        <v>170.67223705090399</v>
      </c>
      <c r="AT15" s="86">
        <v>170.24502184549954</v>
      </c>
      <c r="AU15" s="86">
        <v>172.61265592525723</v>
      </c>
      <c r="AV15" s="86">
        <v>172.79222784710976</v>
      </c>
      <c r="AW15" s="86">
        <v>173.10420664859109</v>
      </c>
      <c r="AX15" s="86">
        <v>169.27403043793922</v>
      </c>
      <c r="AY15" s="86">
        <v>169.80469668119221</v>
      </c>
      <c r="AZ15" s="87">
        <v>162.92696123314124</v>
      </c>
      <c r="BA15" s="86">
        <v>166.48619079843749</v>
      </c>
      <c r="BB15" s="86">
        <v>175.0502408111729</v>
      </c>
      <c r="BC15" s="86">
        <v>163.25305966674557</v>
      </c>
      <c r="BD15" s="86">
        <v>165.76679175851507</v>
      </c>
      <c r="BE15" s="86">
        <v>176.79354068593017</v>
      </c>
    </row>
    <row r="16" spans="1:60" s="70" customFormat="1" ht="15" customHeight="1">
      <c r="A16" s="69"/>
      <c r="B16" s="69"/>
      <c r="C16" s="69"/>
      <c r="D16" s="69"/>
      <c r="E16" s="69"/>
      <c r="F16" s="69"/>
      <c r="G16" s="69"/>
      <c r="H16" s="69"/>
      <c r="I16" s="69"/>
      <c r="J16" s="69"/>
      <c r="K16" s="69"/>
      <c r="L16" s="69"/>
      <c r="M16" s="69"/>
      <c r="N16" s="69"/>
      <c r="O16" s="69"/>
      <c r="P16" s="69"/>
      <c r="Q16" s="69"/>
      <c r="R16" s="69"/>
      <c r="S16" s="69"/>
      <c r="T16" s="69"/>
      <c r="U16" s="69"/>
      <c r="V16" s="77"/>
      <c r="W16" s="125" t="s">
        <v>71</v>
      </c>
      <c r="Y16" s="80"/>
      <c r="Z16" s="126" t="s">
        <v>72</v>
      </c>
      <c r="AA16" s="86">
        <v>569.99297990114087</v>
      </c>
      <c r="AB16" s="86">
        <v>585.72937871402928</v>
      </c>
      <c r="AC16" s="86">
        <v>609.12018006458425</v>
      </c>
      <c r="AD16" s="86">
        <v>584.49921736577437</v>
      </c>
      <c r="AE16" s="86">
        <v>675.11500818573677</v>
      </c>
      <c r="AF16" s="86">
        <v>659.15391335511038</v>
      </c>
      <c r="AG16" s="86">
        <v>645.75141419554211</v>
      </c>
      <c r="AH16" s="86">
        <v>623.51433511440075</v>
      </c>
      <c r="AI16" s="86">
        <v>612.3570679683063</v>
      </c>
      <c r="AJ16" s="86">
        <v>660.2862987037015</v>
      </c>
      <c r="AK16" s="86">
        <v>657.86169628069706</v>
      </c>
      <c r="AL16" s="86">
        <v>658.79110490637652</v>
      </c>
      <c r="AM16" s="86">
        <v>721.54451563174052</v>
      </c>
      <c r="AN16" s="86">
        <v>766.46856950877657</v>
      </c>
      <c r="AO16" s="86">
        <v>752.02518236964738</v>
      </c>
      <c r="AP16" s="86">
        <v>783.1026239360757</v>
      </c>
      <c r="AQ16" s="86">
        <v>748.6118498031758</v>
      </c>
      <c r="AR16" s="86">
        <v>837.38935358515027</v>
      </c>
      <c r="AS16" s="86">
        <v>827.91654420066936</v>
      </c>
      <c r="AT16" s="86">
        <v>782.41719085582508</v>
      </c>
      <c r="AU16" s="86">
        <v>891.23552324409036</v>
      </c>
      <c r="AV16" s="86">
        <v>1022.4929064819912</v>
      </c>
      <c r="AW16" s="86">
        <v>1165.9343863004472</v>
      </c>
      <c r="AX16" s="86">
        <v>1155.2910445694324</v>
      </c>
      <c r="AY16" s="86">
        <v>1064.0102306977844</v>
      </c>
      <c r="AZ16" s="87">
        <v>1032.8103841036504</v>
      </c>
      <c r="BA16" s="86">
        <v>1016.2565711447007</v>
      </c>
      <c r="BB16" s="86">
        <v>1004.4010402101133</v>
      </c>
      <c r="BC16" s="86">
        <v>898.56509277276564</v>
      </c>
      <c r="BD16" s="86">
        <v>839.59756623670091</v>
      </c>
      <c r="BE16" s="86">
        <v>877.06373201558949</v>
      </c>
    </row>
    <row r="17" spans="1:57" s="70" customFormat="1" ht="15" customHeight="1">
      <c r="A17" s="69"/>
      <c r="B17" s="69"/>
      <c r="C17" s="69"/>
      <c r="D17" s="69"/>
      <c r="E17" s="69"/>
      <c r="F17" s="69"/>
      <c r="G17" s="69"/>
      <c r="H17" s="69"/>
      <c r="I17" s="69"/>
      <c r="J17" s="69"/>
      <c r="K17" s="69"/>
      <c r="L17" s="69"/>
      <c r="M17" s="69"/>
      <c r="N17" s="69"/>
      <c r="O17" s="69"/>
      <c r="P17" s="69"/>
      <c r="Q17" s="69"/>
      <c r="R17" s="69"/>
      <c r="S17" s="69"/>
      <c r="T17" s="69"/>
      <c r="U17" s="69"/>
      <c r="V17" s="77"/>
      <c r="W17" s="125" t="s">
        <v>73</v>
      </c>
      <c r="Y17" s="80"/>
      <c r="Z17" s="126" t="s">
        <v>74</v>
      </c>
      <c r="AA17" s="129">
        <v>0.88555979639049542</v>
      </c>
      <c r="AB17" s="129">
        <v>0.79256513609888923</v>
      </c>
      <c r="AC17" s="129">
        <v>0.81224656370977011</v>
      </c>
      <c r="AD17" s="129">
        <v>0.77297965396919588</v>
      </c>
      <c r="AE17" s="129">
        <v>0.72707420661173927</v>
      </c>
      <c r="AF17" s="129">
        <v>0.69571949607838468</v>
      </c>
      <c r="AG17" s="129">
        <v>0.66424233630422191</v>
      </c>
      <c r="AH17" s="129">
        <v>0.6111619738744497</v>
      </c>
      <c r="AI17" s="129">
        <v>0.59454468919193404</v>
      </c>
      <c r="AJ17" s="129">
        <v>0.60792997057459397</v>
      </c>
      <c r="AK17" s="129">
        <v>0.59067798650982317</v>
      </c>
      <c r="AL17" s="129">
        <v>0.55443221389665953</v>
      </c>
      <c r="AM17" s="129">
        <v>0.57888545276975067</v>
      </c>
      <c r="AN17" s="129">
        <v>0.58954307701373632</v>
      </c>
      <c r="AO17" s="129">
        <v>0.56991012366949956</v>
      </c>
      <c r="AP17" s="129">
        <v>0.61216367664685267</v>
      </c>
      <c r="AQ17" s="129">
        <v>0.57909325573264936</v>
      </c>
      <c r="AR17" s="129">
        <v>0.62108519012262153</v>
      </c>
      <c r="AS17" s="129">
        <v>0.59563952144411458</v>
      </c>
      <c r="AT17" s="129">
        <v>0.56287135139651767</v>
      </c>
      <c r="AU17" s="129">
        <v>0.56260471899184139</v>
      </c>
      <c r="AV17" s="129">
        <v>0.58008752404756736</v>
      </c>
      <c r="AW17" s="129">
        <v>0.58064451133509443</v>
      </c>
      <c r="AX17" s="129">
        <v>0.56623381616204838</v>
      </c>
      <c r="AY17" s="129">
        <v>0.52555023631693687</v>
      </c>
      <c r="AZ17" s="130">
        <v>0.50362261081734128</v>
      </c>
      <c r="BA17" s="129">
        <v>0.50712793272577605</v>
      </c>
      <c r="BB17" s="129">
        <v>0.50547395763573699</v>
      </c>
      <c r="BC17" s="129">
        <v>0.46163081896845137</v>
      </c>
      <c r="BD17" s="129">
        <v>0.42800916199943767</v>
      </c>
      <c r="BE17" s="129">
        <v>0.42830715561916155</v>
      </c>
    </row>
    <row r="18" spans="1:57" s="70" customFormat="1" ht="15" customHeight="1">
      <c r="A18" s="69"/>
      <c r="B18" s="69"/>
      <c r="C18" s="69"/>
      <c r="D18" s="69"/>
      <c r="E18" s="69"/>
      <c r="F18" s="69"/>
      <c r="G18" s="69"/>
      <c r="H18" s="69"/>
      <c r="I18" s="69"/>
      <c r="J18" s="69"/>
      <c r="K18" s="69"/>
      <c r="L18" s="69"/>
      <c r="M18" s="69"/>
      <c r="N18" s="69"/>
      <c r="O18" s="69"/>
      <c r="P18" s="69"/>
      <c r="Q18" s="69"/>
      <c r="R18" s="69"/>
      <c r="S18" s="69"/>
      <c r="T18" s="69"/>
      <c r="U18" s="69"/>
      <c r="V18" s="77"/>
      <c r="W18" s="125" t="s">
        <v>75</v>
      </c>
      <c r="Y18" s="80"/>
      <c r="Z18" s="126" t="s">
        <v>76</v>
      </c>
      <c r="AA18" s="86">
        <v>345.09053474625057</v>
      </c>
      <c r="AB18" s="86">
        <v>337.44601457111969</v>
      </c>
      <c r="AC18" s="86">
        <v>383.76647859070914</v>
      </c>
      <c r="AD18" s="86">
        <v>403.81141402605749</v>
      </c>
      <c r="AE18" s="86">
        <v>437.68063058388168</v>
      </c>
      <c r="AF18" s="86">
        <v>435.33435567851063</v>
      </c>
      <c r="AG18" s="86">
        <v>469.18740126514672</v>
      </c>
      <c r="AH18" s="86">
        <v>431.55339700955238</v>
      </c>
      <c r="AI18" s="86">
        <v>464.8930231753605</v>
      </c>
      <c r="AJ18" s="86">
        <v>495.40057093586353</v>
      </c>
      <c r="AK18" s="86">
        <v>518.65255832092953</v>
      </c>
      <c r="AL18" s="86">
        <v>517.23572291971072</v>
      </c>
      <c r="AM18" s="86">
        <v>535.36514974049817</v>
      </c>
      <c r="AN18" s="86">
        <v>553.16066253405825</v>
      </c>
      <c r="AO18" s="86">
        <v>546.89696943417198</v>
      </c>
      <c r="AP18" s="86">
        <v>540.69445887728693</v>
      </c>
      <c r="AQ18" s="86">
        <v>536.40466558837977</v>
      </c>
      <c r="AR18" s="86">
        <v>533.16021785613373</v>
      </c>
      <c r="AS18" s="86">
        <v>541.2164748731102</v>
      </c>
      <c r="AT18" s="86">
        <v>517.04994238496965</v>
      </c>
      <c r="AU18" s="86">
        <v>516.11403424763284</v>
      </c>
      <c r="AV18" s="86">
        <v>502.08891896759883</v>
      </c>
      <c r="AW18" s="86">
        <v>516.2865903024333</v>
      </c>
      <c r="AX18" s="86">
        <v>497.02338107374027</v>
      </c>
      <c r="AY18" s="86">
        <v>466.82609970579756</v>
      </c>
      <c r="AZ18" s="87">
        <v>468.05638548487491</v>
      </c>
      <c r="BA18" s="86">
        <v>448.76792855240433</v>
      </c>
      <c r="BB18" s="86">
        <v>457.86375692042293</v>
      </c>
      <c r="BC18" s="86">
        <v>469.12496046729348</v>
      </c>
      <c r="BD18" s="86">
        <v>464.56063924948495</v>
      </c>
      <c r="BE18" s="86">
        <v>397.46901819544138</v>
      </c>
    </row>
    <row r="19" spans="1:57" s="70" customFormat="1" ht="15" customHeight="1">
      <c r="A19" s="69"/>
      <c r="B19" s="69"/>
      <c r="C19" s="69"/>
      <c r="D19" s="69"/>
      <c r="E19" s="69"/>
      <c r="F19" s="69"/>
      <c r="G19" s="69"/>
      <c r="H19" s="69"/>
      <c r="I19" s="69"/>
      <c r="J19" s="69"/>
      <c r="K19" s="69"/>
      <c r="L19" s="69"/>
      <c r="M19" s="69"/>
      <c r="N19" s="69"/>
      <c r="O19" s="69"/>
      <c r="P19" s="69"/>
      <c r="Q19" s="69"/>
      <c r="R19" s="69"/>
      <c r="S19" s="69"/>
      <c r="T19" s="69"/>
      <c r="U19" s="69"/>
      <c r="V19" s="77"/>
      <c r="W19" s="125" t="s">
        <v>77</v>
      </c>
      <c r="Y19" s="80"/>
      <c r="Z19" s="126" t="s">
        <v>78</v>
      </c>
      <c r="AA19" s="82">
        <v>55.389185997449651</v>
      </c>
      <c r="AB19" s="82">
        <v>60.260141954498259</v>
      </c>
      <c r="AC19" s="82">
        <v>73.921965506142186</v>
      </c>
      <c r="AD19" s="82">
        <v>85.624418711503679</v>
      </c>
      <c r="AE19" s="86">
        <v>101.27135782224913</v>
      </c>
      <c r="AF19" s="86">
        <v>104.65592424296399</v>
      </c>
      <c r="AG19" s="86">
        <v>113.51484279991534</v>
      </c>
      <c r="AH19" s="86">
        <v>100.52718336222061</v>
      </c>
      <c r="AI19" s="86">
        <v>102.18900487000555</v>
      </c>
      <c r="AJ19" s="86">
        <v>101.34496499228945</v>
      </c>
      <c r="AK19" s="82">
        <v>93.658205475556628</v>
      </c>
      <c r="AL19" s="82">
        <v>87.20275605521546</v>
      </c>
      <c r="AM19" s="82">
        <v>78.164119808301677</v>
      </c>
      <c r="AN19" s="82">
        <v>70.964954818205229</v>
      </c>
      <c r="AO19" s="82">
        <v>65.215364832173506</v>
      </c>
      <c r="AP19" s="82">
        <v>56.226794407771486</v>
      </c>
      <c r="AQ19" s="82">
        <v>45.028242335784036</v>
      </c>
      <c r="AR19" s="82">
        <v>37.598662761209049</v>
      </c>
      <c r="AS19" s="82">
        <v>31.727079174941437</v>
      </c>
      <c r="AT19" s="82">
        <v>24.625978530344049</v>
      </c>
      <c r="AU19" s="82">
        <v>22.674568963147792</v>
      </c>
      <c r="AV19" s="82">
        <v>21.508934622860792</v>
      </c>
      <c r="AW19" s="82">
        <v>20.210932549737269</v>
      </c>
      <c r="AX19" s="82">
        <v>20.36291399078058</v>
      </c>
      <c r="AY19" s="82">
        <v>19.369713533019656</v>
      </c>
      <c r="AZ19" s="83">
        <v>20.495732384388273</v>
      </c>
      <c r="BA19" s="82">
        <v>19.848327524601928</v>
      </c>
      <c r="BB19" s="82">
        <v>21.208334915076296</v>
      </c>
      <c r="BC19" s="82">
        <v>22.984605552749219</v>
      </c>
      <c r="BD19" s="82">
        <v>24.602599102335457</v>
      </c>
      <c r="BE19" s="82">
        <v>19.923751887250596</v>
      </c>
    </row>
    <row r="20" spans="1:57" s="70" customFormat="1" ht="15" customHeight="1">
      <c r="A20" s="69"/>
      <c r="B20" s="69"/>
      <c r="C20" s="69"/>
      <c r="D20" s="69"/>
      <c r="E20" s="69"/>
      <c r="F20" s="69"/>
      <c r="G20" s="69"/>
      <c r="H20" s="69"/>
      <c r="I20" s="69"/>
      <c r="J20" s="69"/>
      <c r="K20" s="69"/>
      <c r="L20" s="69"/>
      <c r="M20" s="69"/>
      <c r="N20" s="69"/>
      <c r="O20" s="69"/>
      <c r="P20" s="69"/>
      <c r="Q20" s="69"/>
      <c r="R20" s="69"/>
      <c r="S20" s="69"/>
      <c r="T20" s="69"/>
      <c r="U20" s="69"/>
      <c r="V20" s="77"/>
      <c r="W20" s="127" t="s">
        <v>116</v>
      </c>
      <c r="Y20" s="80"/>
      <c r="Z20" s="128" t="s">
        <v>80</v>
      </c>
      <c r="AA20" s="82">
        <v>91.506132510978091</v>
      </c>
      <c r="AB20" s="82">
        <v>93.367545011259594</v>
      </c>
      <c r="AC20" s="82">
        <v>94.44994143015964</v>
      </c>
      <c r="AD20" s="82">
        <v>94.437481853870537</v>
      </c>
      <c r="AE20" s="82">
        <v>97.975973752438534</v>
      </c>
      <c r="AF20" s="82">
        <v>100.01878310919034</v>
      </c>
      <c r="AG20" s="82">
        <v>103.15553087961469</v>
      </c>
      <c r="AH20" s="82">
        <v>105.26293431884281</v>
      </c>
      <c r="AI20" s="82">
        <v>105.8690873332914</v>
      </c>
      <c r="AJ20" s="82">
        <v>108.38834715581142</v>
      </c>
      <c r="AK20" s="82">
        <v>112.22135523706731</v>
      </c>
      <c r="AL20" s="86">
        <v>114.19962869828375</v>
      </c>
      <c r="AM20" s="86">
        <v>116.36863389195835</v>
      </c>
      <c r="AN20" s="86">
        <v>117.7317366340188</v>
      </c>
      <c r="AO20" s="82">
        <v>111.91058325561579</v>
      </c>
      <c r="AP20" s="82">
        <v>103.63544190866558</v>
      </c>
      <c r="AQ20" s="82">
        <v>94.577701258597997</v>
      </c>
      <c r="AR20" s="82">
        <v>92.326737697918034</v>
      </c>
      <c r="AS20" s="82">
        <v>90.113637468157549</v>
      </c>
      <c r="AT20" s="82">
        <v>75.143506396040081</v>
      </c>
      <c r="AU20" s="82">
        <v>72.888570640817278</v>
      </c>
      <c r="AV20" s="82">
        <v>79.786229496805689</v>
      </c>
      <c r="AW20" s="82">
        <v>81.526058788761503</v>
      </c>
      <c r="AX20" s="82">
        <v>76.351569502580801</v>
      </c>
      <c r="AY20" s="82">
        <v>67.992511671785095</v>
      </c>
      <c r="AZ20" s="83">
        <v>66.33323657737148</v>
      </c>
      <c r="BA20" s="82">
        <v>66.408699091055681</v>
      </c>
      <c r="BB20" s="82">
        <v>69.117046296695321</v>
      </c>
      <c r="BC20" s="82">
        <v>69.58834278251733</v>
      </c>
      <c r="BD20" s="82">
        <v>73.047949853477121</v>
      </c>
      <c r="BE20" s="82">
        <v>70.037069209101503</v>
      </c>
    </row>
    <row r="21" spans="1:57" s="70" customFormat="1" ht="15" customHeight="1">
      <c r="A21" s="69"/>
      <c r="B21" s="69"/>
      <c r="C21" s="69"/>
      <c r="D21" s="69"/>
      <c r="E21" s="69"/>
      <c r="F21" s="69"/>
      <c r="G21" s="69"/>
      <c r="H21" s="69"/>
      <c r="I21" s="69"/>
      <c r="J21" s="69"/>
      <c r="K21" s="69"/>
      <c r="L21" s="69"/>
      <c r="M21" s="69"/>
      <c r="N21" s="69"/>
      <c r="O21" s="69"/>
      <c r="P21" s="69"/>
      <c r="Q21" s="69"/>
      <c r="R21" s="69"/>
      <c r="S21" s="69"/>
      <c r="T21" s="69"/>
      <c r="U21" s="69"/>
      <c r="V21" s="92"/>
      <c r="W21" s="103" t="s">
        <v>81</v>
      </c>
      <c r="Y21" s="95"/>
      <c r="Z21" s="85" t="s">
        <v>82</v>
      </c>
      <c r="AA21" s="82">
        <v>17.187971134940277</v>
      </c>
      <c r="AB21" s="82">
        <v>21.469661224083158</v>
      </c>
      <c r="AC21" s="82">
        <v>25.970082742723267</v>
      </c>
      <c r="AD21" s="82">
        <v>27.917758916184585</v>
      </c>
      <c r="AE21" s="82">
        <v>35.139329743286766</v>
      </c>
      <c r="AF21" s="82">
        <v>37.064648823393718</v>
      </c>
      <c r="AG21" s="82">
        <v>34.856812786447755</v>
      </c>
      <c r="AH21" s="82">
        <v>32.059603857972967</v>
      </c>
      <c r="AI21" s="82">
        <v>29.725367894150178</v>
      </c>
      <c r="AJ21" s="82">
        <v>28.728855622575459</v>
      </c>
      <c r="AK21" s="82">
        <v>27.740953625197086</v>
      </c>
      <c r="AL21" s="82">
        <v>26.283838601119388</v>
      </c>
      <c r="AM21" s="82">
        <v>27.05142934884735</v>
      </c>
      <c r="AN21" s="82">
        <v>27.246560853186946</v>
      </c>
      <c r="AO21" s="82">
        <v>26.145881904833484</v>
      </c>
      <c r="AP21" s="82">
        <v>25.224331731874781</v>
      </c>
      <c r="AQ21" s="82">
        <v>24.592551163955957</v>
      </c>
      <c r="AR21" s="82">
        <v>27.472032956071288</v>
      </c>
      <c r="AS21" s="82">
        <v>32.364681784361451</v>
      </c>
      <c r="AT21" s="82">
        <v>35.04371972278858</v>
      </c>
      <c r="AU21" s="82">
        <v>34.839021462944544</v>
      </c>
      <c r="AV21" s="82">
        <v>38.048800509566014</v>
      </c>
      <c r="AW21" s="82">
        <v>50.335833003877937</v>
      </c>
      <c r="AX21" s="82">
        <v>43.897996076013285</v>
      </c>
      <c r="AY21" s="82">
        <v>44.345218070933818</v>
      </c>
      <c r="AZ21" s="83">
        <v>38.653737840108427</v>
      </c>
      <c r="BA21" s="82">
        <v>35.523401128152116</v>
      </c>
      <c r="BB21" s="82">
        <v>36.550127976276599</v>
      </c>
      <c r="BC21" s="82">
        <v>38.320234718692184</v>
      </c>
      <c r="BD21" s="82">
        <v>36.157150793048835</v>
      </c>
      <c r="BE21" s="82">
        <v>33.518376407044663</v>
      </c>
    </row>
    <row r="22" spans="1:57" ht="14.25" customHeight="1">
      <c r="AY22" s="54"/>
      <c r="AZ22" s="54"/>
      <c r="BC22" s="54"/>
      <c r="BD22" s="54"/>
    </row>
    <row r="23" spans="1:57" ht="18.75" customHeight="1">
      <c r="V23" s="54" t="s">
        <v>117</v>
      </c>
      <c r="Y23" s="68" t="s">
        <v>84</v>
      </c>
      <c r="Z23" s="68"/>
      <c r="AY23" s="54"/>
      <c r="AZ23" s="54"/>
      <c r="BC23" s="54"/>
      <c r="BD23" s="54"/>
    </row>
    <row r="24" spans="1:57" ht="14.25" customHeight="1">
      <c r="V24" s="60" t="s">
        <v>54</v>
      </c>
      <c r="W24" s="61"/>
      <c r="Y24" s="60" t="s">
        <v>55</v>
      </c>
      <c r="Z24" s="61"/>
      <c r="AA24" s="62">
        <v>1990</v>
      </c>
      <c r="AB24" s="62">
        <v>1991</v>
      </c>
      <c r="AC24" s="62">
        <v>1992</v>
      </c>
      <c r="AD24" s="62">
        <v>1993</v>
      </c>
      <c r="AE24" s="62">
        <v>1994</v>
      </c>
      <c r="AF24" s="62">
        <v>1995</v>
      </c>
      <c r="AG24" s="62">
        <v>1996</v>
      </c>
      <c r="AH24" s="62">
        <v>1997</v>
      </c>
      <c r="AI24" s="62">
        <v>1998</v>
      </c>
      <c r="AJ24" s="62">
        <v>1999</v>
      </c>
      <c r="AK24" s="62">
        <v>2000</v>
      </c>
      <c r="AL24" s="62">
        <v>2001</v>
      </c>
      <c r="AM24" s="62">
        <v>2002</v>
      </c>
      <c r="AN24" s="62">
        <v>2003</v>
      </c>
      <c r="AO24" s="62">
        <v>2004</v>
      </c>
      <c r="AP24" s="62">
        <v>2005</v>
      </c>
      <c r="AQ24" s="62">
        <f t="shared" ref="AQ24:BE24" si="3">AP24+1</f>
        <v>2006</v>
      </c>
      <c r="AR24" s="62">
        <f t="shared" si="3"/>
        <v>2007</v>
      </c>
      <c r="AS24" s="62">
        <f t="shared" si="3"/>
        <v>2008</v>
      </c>
      <c r="AT24" s="62">
        <f t="shared" si="3"/>
        <v>2009</v>
      </c>
      <c r="AU24" s="62">
        <f t="shared" si="3"/>
        <v>2010</v>
      </c>
      <c r="AV24" s="62">
        <f t="shared" si="3"/>
        <v>2011</v>
      </c>
      <c r="AW24" s="62">
        <f t="shared" si="3"/>
        <v>2012</v>
      </c>
      <c r="AX24" s="62">
        <f t="shared" si="3"/>
        <v>2013</v>
      </c>
      <c r="AY24" s="62">
        <f t="shared" si="3"/>
        <v>2014</v>
      </c>
      <c r="AZ24" s="62">
        <f t="shared" si="3"/>
        <v>2015</v>
      </c>
      <c r="BA24" s="62">
        <f t="shared" si="3"/>
        <v>2016</v>
      </c>
      <c r="BB24" s="62">
        <f t="shared" si="3"/>
        <v>2017</v>
      </c>
      <c r="BC24" s="62">
        <f t="shared" si="3"/>
        <v>2018</v>
      </c>
      <c r="BD24" s="62">
        <f t="shared" si="3"/>
        <v>2019</v>
      </c>
      <c r="BE24" s="62">
        <f t="shared" si="3"/>
        <v>2020</v>
      </c>
    </row>
    <row r="25" spans="1:57" s="70" customFormat="1" ht="15" customHeight="1">
      <c r="A25" s="69"/>
      <c r="B25" s="69"/>
      <c r="C25" s="69"/>
      <c r="D25" s="69"/>
      <c r="E25" s="69"/>
      <c r="F25" s="69"/>
      <c r="G25" s="69"/>
      <c r="H25" s="69"/>
      <c r="I25" s="69"/>
      <c r="J25" s="69"/>
      <c r="K25" s="69"/>
      <c r="L25" s="69"/>
      <c r="M25" s="69"/>
      <c r="N25" s="69"/>
      <c r="O25" s="69"/>
      <c r="P25" s="69"/>
      <c r="Q25" s="69"/>
      <c r="R25" s="69"/>
      <c r="S25" s="69"/>
      <c r="T25" s="69"/>
      <c r="U25" s="69"/>
      <c r="V25" s="71" t="s">
        <v>62</v>
      </c>
      <c r="W25" s="131"/>
      <c r="Y25" s="74" t="s">
        <v>115</v>
      </c>
      <c r="Z25" s="122"/>
      <c r="AA25" s="98">
        <f t="shared" ref="AA25:BE25" si="4">SUM(AA26:AA35)</f>
        <v>1.0000000000000002</v>
      </c>
      <c r="AB25" s="98">
        <f t="shared" si="4"/>
        <v>0.99999999999999989</v>
      </c>
      <c r="AC25" s="98">
        <f t="shared" si="4"/>
        <v>1</v>
      </c>
      <c r="AD25" s="98">
        <f t="shared" si="4"/>
        <v>0.99999999999999978</v>
      </c>
      <c r="AE25" s="98">
        <f t="shared" si="4"/>
        <v>1.0000000000000002</v>
      </c>
      <c r="AF25" s="98">
        <f t="shared" si="4"/>
        <v>0.99999999999999989</v>
      </c>
      <c r="AG25" s="98">
        <f t="shared" si="4"/>
        <v>1.0000000000000002</v>
      </c>
      <c r="AH25" s="98">
        <f t="shared" si="4"/>
        <v>1</v>
      </c>
      <c r="AI25" s="98">
        <f t="shared" si="4"/>
        <v>1</v>
      </c>
      <c r="AJ25" s="98">
        <f t="shared" si="4"/>
        <v>0.99999999999999989</v>
      </c>
      <c r="AK25" s="98">
        <f t="shared" si="4"/>
        <v>1.0000000000000002</v>
      </c>
      <c r="AL25" s="98">
        <f t="shared" si="4"/>
        <v>1</v>
      </c>
      <c r="AM25" s="98">
        <f t="shared" si="4"/>
        <v>1.0000000000000002</v>
      </c>
      <c r="AN25" s="98">
        <f t="shared" si="4"/>
        <v>1.0000000000000002</v>
      </c>
      <c r="AO25" s="98">
        <f t="shared" si="4"/>
        <v>1.0000000000000002</v>
      </c>
      <c r="AP25" s="98">
        <f t="shared" si="4"/>
        <v>1.0000000000000004</v>
      </c>
      <c r="AQ25" s="98">
        <f t="shared" si="4"/>
        <v>1.0000000000000002</v>
      </c>
      <c r="AR25" s="98">
        <f t="shared" si="4"/>
        <v>0.99999999999999989</v>
      </c>
      <c r="AS25" s="98">
        <f t="shared" si="4"/>
        <v>0.99999999999999989</v>
      </c>
      <c r="AT25" s="98">
        <f t="shared" si="4"/>
        <v>1</v>
      </c>
      <c r="AU25" s="98">
        <f t="shared" si="4"/>
        <v>0.99999999999999978</v>
      </c>
      <c r="AV25" s="98">
        <f t="shared" si="4"/>
        <v>1.0000000000000002</v>
      </c>
      <c r="AW25" s="98">
        <f t="shared" si="4"/>
        <v>1</v>
      </c>
      <c r="AX25" s="98">
        <f t="shared" si="4"/>
        <v>0.99999999999999989</v>
      </c>
      <c r="AY25" s="98">
        <f t="shared" si="4"/>
        <v>1.0000000000000002</v>
      </c>
      <c r="AZ25" s="98">
        <f t="shared" si="4"/>
        <v>1.0000000000000002</v>
      </c>
      <c r="BA25" s="98">
        <f t="shared" si="4"/>
        <v>1</v>
      </c>
      <c r="BB25" s="98">
        <f t="shared" si="4"/>
        <v>1</v>
      </c>
      <c r="BC25" s="132">
        <f t="shared" si="4"/>
        <v>0.99999999999999989</v>
      </c>
      <c r="BD25" s="132">
        <f>SUM(BD26:BD35)</f>
        <v>1</v>
      </c>
      <c r="BE25" s="132">
        <f t="shared" si="4"/>
        <v>1</v>
      </c>
    </row>
    <row r="26" spans="1:57" s="70" customFormat="1" ht="15" customHeight="1">
      <c r="A26" s="69"/>
      <c r="B26" s="69"/>
      <c r="C26" s="69"/>
      <c r="D26" s="69"/>
      <c r="E26" s="69"/>
      <c r="F26" s="69"/>
      <c r="G26" s="69"/>
      <c r="H26" s="69"/>
      <c r="I26" s="69"/>
      <c r="J26" s="69"/>
      <c r="K26" s="69"/>
      <c r="L26" s="69"/>
      <c r="M26" s="69"/>
      <c r="N26" s="69"/>
      <c r="O26" s="69"/>
      <c r="P26" s="69"/>
      <c r="Q26" s="69"/>
      <c r="R26" s="69"/>
      <c r="S26" s="69"/>
      <c r="T26" s="69"/>
      <c r="U26" s="69"/>
      <c r="V26" s="77"/>
      <c r="W26" s="133" t="s">
        <v>64</v>
      </c>
      <c r="Y26" s="80"/>
      <c r="Z26" s="124" t="s">
        <v>65</v>
      </c>
      <c r="AA26" s="100">
        <f>+AA12/AA$11</f>
        <v>1.61837611201864E-3</v>
      </c>
      <c r="AB26" s="100">
        <f t="shared" ref="AA26:BE34" si="5">+AB12/AB$11</f>
        <v>1.4073616215085755E-3</v>
      </c>
      <c r="AC26" s="100">
        <f t="shared" si="5"/>
        <v>1.7551567002233193E-3</v>
      </c>
      <c r="AD26" s="100">
        <f t="shared" si="5"/>
        <v>1.4285374367857357E-3</v>
      </c>
      <c r="AE26" s="100">
        <f t="shared" si="5"/>
        <v>9.6723362163748656E-4</v>
      </c>
      <c r="AF26" s="100">
        <f t="shared" si="5"/>
        <v>7.4912408568015502E-4</v>
      </c>
      <c r="AG26" s="100">
        <f t="shared" si="5"/>
        <v>1.0515798275896626E-3</v>
      </c>
      <c r="AH26" s="100">
        <f t="shared" si="5"/>
        <v>9.0476731191051327E-4</v>
      </c>
      <c r="AI26" s="100">
        <f t="shared" si="5"/>
        <v>5.7361152927071007E-4</v>
      </c>
      <c r="AJ26" s="101">
        <f t="shared" si="5"/>
        <v>0</v>
      </c>
      <c r="AK26" s="101">
        <f t="shared" si="5"/>
        <v>0</v>
      </c>
      <c r="AL26" s="101">
        <f t="shared" si="5"/>
        <v>0</v>
      </c>
      <c r="AM26" s="101">
        <f t="shared" si="5"/>
        <v>0</v>
      </c>
      <c r="AN26" s="101">
        <f t="shared" si="5"/>
        <v>0</v>
      </c>
      <c r="AO26" s="101">
        <f t="shared" si="5"/>
        <v>0</v>
      </c>
      <c r="AP26" s="101">
        <f t="shared" si="5"/>
        <v>0</v>
      </c>
      <c r="AQ26" s="101">
        <f t="shared" si="5"/>
        <v>0</v>
      </c>
      <c r="AR26" s="101">
        <f t="shared" si="5"/>
        <v>0</v>
      </c>
      <c r="AS26" s="101">
        <f t="shared" si="5"/>
        <v>0</v>
      </c>
      <c r="AT26" s="101">
        <f t="shared" si="5"/>
        <v>0</v>
      </c>
      <c r="AU26" s="101">
        <f t="shared" si="5"/>
        <v>0</v>
      </c>
      <c r="AV26" s="101">
        <f t="shared" si="5"/>
        <v>0</v>
      </c>
      <c r="AW26" s="101">
        <f t="shared" si="5"/>
        <v>0</v>
      </c>
      <c r="AX26" s="101">
        <f t="shared" si="5"/>
        <v>0</v>
      </c>
      <c r="AY26" s="101">
        <f t="shared" si="5"/>
        <v>0</v>
      </c>
      <c r="AZ26" s="102">
        <f t="shared" si="5"/>
        <v>0</v>
      </c>
      <c r="BA26" s="101">
        <f t="shared" si="5"/>
        <v>0</v>
      </c>
      <c r="BB26" s="101">
        <f t="shared" si="5"/>
        <v>0</v>
      </c>
      <c r="BC26" s="101">
        <f t="shared" si="5"/>
        <v>0</v>
      </c>
      <c r="BD26" s="101">
        <f t="shared" si="5"/>
        <v>0</v>
      </c>
      <c r="BE26" s="101">
        <f t="shared" si="5"/>
        <v>0</v>
      </c>
    </row>
    <row r="27" spans="1:57" s="70" customFormat="1" ht="15" customHeight="1">
      <c r="A27" s="69"/>
      <c r="B27" s="69"/>
      <c r="C27" s="69"/>
      <c r="D27" s="69"/>
      <c r="E27" s="69"/>
      <c r="F27" s="69"/>
      <c r="G27" s="69"/>
      <c r="H27" s="69"/>
      <c r="I27" s="69"/>
      <c r="J27" s="69"/>
      <c r="K27" s="69"/>
      <c r="L27" s="69"/>
      <c r="M27" s="69"/>
      <c r="N27" s="69"/>
      <c r="O27" s="69"/>
      <c r="P27" s="69"/>
      <c r="Q27" s="69"/>
      <c r="R27" s="69"/>
      <c r="S27" s="69"/>
      <c r="T27" s="69"/>
      <c r="U27" s="69"/>
      <c r="V27" s="77"/>
      <c r="W27" s="103" t="s">
        <v>66</v>
      </c>
      <c r="Y27" s="80"/>
      <c r="Z27" s="126" t="s">
        <v>67</v>
      </c>
      <c r="AA27" s="101">
        <f t="shared" si="5"/>
        <v>0.1379484702791984</v>
      </c>
      <c r="AB27" s="101">
        <f t="shared" si="5"/>
        <v>0.13409430242443737</v>
      </c>
      <c r="AC27" s="101">
        <f t="shared" si="5"/>
        <v>0.13360267492017039</v>
      </c>
      <c r="AD27" s="101">
        <f t="shared" si="5"/>
        <v>0.13771042983152038</v>
      </c>
      <c r="AE27" s="101">
        <f t="shared" si="5"/>
        <v>0.12417909853128981</v>
      </c>
      <c r="AF27" s="101">
        <f t="shared" si="5"/>
        <v>0.13079498241206283</v>
      </c>
      <c r="AG27" s="101">
        <f t="shared" si="5"/>
        <v>0.134450190560399</v>
      </c>
      <c r="AH27" s="101">
        <f t="shared" si="5"/>
        <v>0.1317257503314769</v>
      </c>
      <c r="AI27" s="101">
        <f t="shared" si="5"/>
        <v>0.12840703459605812</v>
      </c>
      <c r="AJ27" s="101">
        <f t="shared" si="5"/>
        <v>0.12741851347878652</v>
      </c>
      <c r="AK27" s="101">
        <f t="shared" si="5"/>
        <v>0.13680527848972895</v>
      </c>
      <c r="AL27" s="101">
        <f t="shared" si="5"/>
        <v>0.12793937606920283</v>
      </c>
      <c r="AM27" s="101">
        <f t="shared" si="5"/>
        <v>0.12961805614930741</v>
      </c>
      <c r="AN27" s="101">
        <f t="shared" si="5"/>
        <v>0.11153414376960238</v>
      </c>
      <c r="AO27" s="101">
        <f t="shared" si="5"/>
        <v>0.12086316702645471</v>
      </c>
      <c r="AP27" s="101">
        <f t="shared" si="5"/>
        <v>0.12637946291375887</v>
      </c>
      <c r="AQ27" s="101">
        <f t="shared" si="5"/>
        <v>0.11745020435595556</v>
      </c>
      <c r="AR27" s="101">
        <f t="shared" si="5"/>
        <v>0.10871277532099541</v>
      </c>
      <c r="AS27" s="101">
        <f t="shared" si="5"/>
        <v>0.10147310502078009</v>
      </c>
      <c r="AT27" s="101">
        <f t="shared" si="5"/>
        <v>0.10650300797168734</v>
      </c>
      <c r="AU27" s="101">
        <f t="shared" si="5"/>
        <v>0.10688578779235008</v>
      </c>
      <c r="AV27" s="101">
        <f t="shared" si="5"/>
        <v>9.960618568639816E-2</v>
      </c>
      <c r="AW27" s="101">
        <f t="shared" si="5"/>
        <v>9.0176938978429294E-2</v>
      </c>
      <c r="AX27" s="101">
        <f t="shared" si="5"/>
        <v>8.7553940356344145E-2</v>
      </c>
      <c r="AY27" s="101">
        <f t="shared" si="5"/>
        <v>8.8167398840986233E-2</v>
      </c>
      <c r="AZ27" s="102">
        <f t="shared" si="5"/>
        <v>8.5085338391086604E-2</v>
      </c>
      <c r="BA27" s="101">
        <f t="shared" si="5"/>
        <v>8.8855557205503768E-2</v>
      </c>
      <c r="BB27" s="101">
        <f t="shared" si="5"/>
        <v>9.4226902321239495E-2</v>
      </c>
      <c r="BC27" s="101">
        <f t="shared" si="5"/>
        <v>8.3940704502486363E-2</v>
      </c>
      <c r="BD27" s="101">
        <f t="shared" si="5"/>
        <v>8.5954016114635781E-2</v>
      </c>
      <c r="BE27" s="101">
        <f t="shared" si="5"/>
        <v>9.1181425439298261E-2</v>
      </c>
    </row>
    <row r="28" spans="1:57" s="70" customFormat="1" ht="15" customHeight="1">
      <c r="A28" s="69"/>
      <c r="B28" s="69"/>
      <c r="C28" s="69"/>
      <c r="D28" s="69"/>
      <c r="E28" s="69"/>
      <c r="F28" s="69"/>
      <c r="G28" s="69"/>
      <c r="H28" s="69"/>
      <c r="I28" s="69"/>
      <c r="J28" s="69"/>
      <c r="K28" s="69"/>
      <c r="L28" s="69"/>
      <c r="M28" s="69"/>
      <c r="N28" s="69"/>
      <c r="O28" s="69"/>
      <c r="P28" s="69"/>
      <c r="Q28" s="69"/>
      <c r="R28" s="69"/>
      <c r="S28" s="69"/>
      <c r="T28" s="69"/>
      <c r="U28" s="69"/>
      <c r="V28" s="77"/>
      <c r="W28" s="103" t="s">
        <v>68</v>
      </c>
      <c r="Y28" s="80"/>
      <c r="Z28" s="126" t="s">
        <v>68</v>
      </c>
      <c r="AA28" s="101">
        <f t="shared" si="5"/>
        <v>6.8598665994117292E-2</v>
      </c>
      <c r="AB28" s="101">
        <f t="shared" si="5"/>
        <v>6.9316272840544105E-2</v>
      </c>
      <c r="AC28" s="101">
        <f t="shared" si="5"/>
        <v>6.5543037469273854E-2</v>
      </c>
      <c r="AD28" s="101">
        <f t="shared" si="5"/>
        <v>6.7859403610117483E-2</v>
      </c>
      <c r="AE28" s="101">
        <f t="shared" si="5"/>
        <v>6.4391151134268049E-2</v>
      </c>
      <c r="AF28" s="101">
        <f t="shared" si="5"/>
        <v>6.5048617279841375E-2</v>
      </c>
      <c r="AG28" s="101">
        <f t="shared" si="5"/>
        <v>6.454324196777822E-2</v>
      </c>
      <c r="AH28" s="101">
        <f t="shared" si="5"/>
        <v>6.5632379338696728E-2</v>
      </c>
      <c r="AI28" s="101">
        <f t="shared" si="5"/>
        <v>6.7231260269360119E-2</v>
      </c>
      <c r="AJ28" s="101">
        <f t="shared" si="5"/>
        <v>6.4280810247819467E-2</v>
      </c>
      <c r="AK28" s="101">
        <f t="shared" si="5"/>
        <v>6.3103040051945683E-2</v>
      </c>
      <c r="AL28" s="101">
        <f t="shared" si="5"/>
        <v>6.1720333929404667E-2</v>
      </c>
      <c r="AM28" s="101">
        <f t="shared" si="5"/>
        <v>5.9038747223473687E-2</v>
      </c>
      <c r="AN28" s="101">
        <f t="shared" si="5"/>
        <v>6.105776610154573E-2</v>
      </c>
      <c r="AO28" s="101">
        <f t="shared" si="5"/>
        <v>5.712488528661825E-2</v>
      </c>
      <c r="AP28" s="101">
        <f t="shared" si="5"/>
        <v>5.4810816008910607E-2</v>
      </c>
      <c r="AQ28" s="101">
        <f t="shared" si="5"/>
        <v>5.7112522661637272E-2</v>
      </c>
      <c r="AR28" s="101">
        <f t="shared" si="5"/>
        <v>5.5981461403774475E-2</v>
      </c>
      <c r="AS28" s="101">
        <f t="shared" si="5"/>
        <v>5.362388317043093E-2</v>
      </c>
      <c r="AT28" s="101">
        <f t="shared" si="5"/>
        <v>5.4904860610416661E-2</v>
      </c>
      <c r="AU28" s="101">
        <f t="shared" si="5"/>
        <v>5.4335906988803487E-2</v>
      </c>
      <c r="AV28" s="101">
        <f t="shared" si="5"/>
        <v>4.7320691950935745E-2</v>
      </c>
      <c r="AW28" s="101">
        <f t="shared" si="5"/>
        <v>4.6438314649364404E-2</v>
      </c>
      <c r="AX28" s="101">
        <f t="shared" si="5"/>
        <v>4.6610493154487134E-2</v>
      </c>
      <c r="AY28" s="101">
        <f t="shared" si="5"/>
        <v>4.6869192693937745E-2</v>
      </c>
      <c r="AZ28" s="102">
        <f t="shared" si="5"/>
        <v>4.7218899990974061E-2</v>
      </c>
      <c r="BA28" s="101">
        <f t="shared" si="5"/>
        <v>4.5592496703056415E-2</v>
      </c>
      <c r="BB28" s="101">
        <f t="shared" si="5"/>
        <v>4.8017567538836195E-2</v>
      </c>
      <c r="BC28" s="101">
        <f t="shared" si="5"/>
        <v>4.6444191200058639E-2</v>
      </c>
      <c r="BD28" s="101">
        <f t="shared" si="5"/>
        <v>5.2210869291883663E-2</v>
      </c>
      <c r="BE28" s="101">
        <f t="shared" si="5"/>
        <v>5.3103971818410763E-2</v>
      </c>
    </row>
    <row r="29" spans="1:57" s="70" customFormat="1" ht="15" customHeight="1">
      <c r="A29" s="69"/>
      <c r="B29" s="69"/>
      <c r="C29" s="69"/>
      <c r="D29" s="69"/>
      <c r="E29" s="69"/>
      <c r="F29" s="69"/>
      <c r="G29" s="69"/>
      <c r="H29" s="69"/>
      <c r="I29" s="69"/>
      <c r="J29" s="69"/>
      <c r="K29" s="69"/>
      <c r="L29" s="69"/>
      <c r="M29" s="69"/>
      <c r="N29" s="69"/>
      <c r="O29" s="69"/>
      <c r="P29" s="69"/>
      <c r="Q29" s="69"/>
      <c r="R29" s="69"/>
      <c r="S29" s="69"/>
      <c r="T29" s="69"/>
      <c r="U29" s="69"/>
      <c r="V29" s="77"/>
      <c r="W29" s="134" t="s">
        <v>69</v>
      </c>
      <c r="Y29" s="80"/>
      <c r="Z29" s="128" t="s">
        <v>70</v>
      </c>
      <c r="AA29" s="101">
        <f t="shared" si="5"/>
        <v>9.5304510087297942E-2</v>
      </c>
      <c r="AB29" s="101">
        <f t="shared" si="5"/>
        <v>9.8209208670137799E-2</v>
      </c>
      <c r="AC29" s="101">
        <f t="shared" si="5"/>
        <v>9.508136400950748E-2</v>
      </c>
      <c r="AD29" s="101">
        <f t="shared" si="5"/>
        <v>9.8032566776660335E-2</v>
      </c>
      <c r="AE29" s="101">
        <f t="shared" si="5"/>
        <v>8.4803287504354119E-2</v>
      </c>
      <c r="AF29" s="101">
        <f t="shared" si="5"/>
        <v>9.0111684470765743E-2</v>
      </c>
      <c r="AG29" s="101">
        <f t="shared" si="5"/>
        <v>8.8781268652792775E-2</v>
      </c>
      <c r="AH29" s="101">
        <f t="shared" si="5"/>
        <v>9.1972037591362271E-2</v>
      </c>
      <c r="AI29" s="101">
        <f t="shared" si="5"/>
        <v>9.0173937121513476E-2</v>
      </c>
      <c r="AJ29" s="101">
        <f t="shared" si="5"/>
        <v>8.7960016928583573E-2</v>
      </c>
      <c r="AK29" s="101">
        <f t="shared" si="5"/>
        <v>8.752043828741729E-2</v>
      </c>
      <c r="AL29" s="101">
        <f t="shared" si="5"/>
        <v>8.7503115205495002E-2</v>
      </c>
      <c r="AM29" s="101">
        <f t="shared" si="5"/>
        <v>8.5818002858161907E-2</v>
      </c>
      <c r="AN29" s="101">
        <f t="shared" si="5"/>
        <v>8.4589718956097487E-2</v>
      </c>
      <c r="AO29" s="101">
        <f t="shared" si="5"/>
        <v>8.3534728286809995E-2</v>
      </c>
      <c r="AP29" s="101">
        <f t="shared" si="5"/>
        <v>8.6208037318380601E-2</v>
      </c>
      <c r="AQ29" s="101">
        <f t="shared" si="5"/>
        <v>8.8296477203211807E-2</v>
      </c>
      <c r="AR29" s="101">
        <f t="shared" si="5"/>
        <v>8.5788841056766707E-2</v>
      </c>
      <c r="AS29" s="101">
        <f t="shared" si="5"/>
        <v>8.5094388956748687E-2</v>
      </c>
      <c r="AT29" s="101">
        <f t="shared" si="5"/>
        <v>8.8945973789884183E-2</v>
      </c>
      <c r="AU29" s="101">
        <f t="shared" si="5"/>
        <v>8.4622986694479291E-2</v>
      </c>
      <c r="AV29" s="101">
        <f t="shared" si="5"/>
        <v>8.0228899650138033E-2</v>
      </c>
      <c r="AW29" s="101">
        <f t="shared" si="5"/>
        <v>7.443083689986707E-2</v>
      </c>
      <c r="AX29" s="101">
        <f t="shared" si="5"/>
        <v>7.4671860379631375E-2</v>
      </c>
      <c r="AY29" s="101">
        <f t="shared" si="5"/>
        <v>8.0133630333696512E-2</v>
      </c>
      <c r="AZ29" s="102">
        <f t="shared" si="5"/>
        <v>7.8987936482416726E-2</v>
      </c>
      <c r="BA29" s="101">
        <f t="shared" si="5"/>
        <v>8.2165920029549047E-2</v>
      </c>
      <c r="BB29" s="101">
        <f t="shared" si="5"/>
        <v>8.5085652324181874E-2</v>
      </c>
      <c r="BC29" s="101">
        <f t="shared" si="5"/>
        <v>8.5404261307117313E-2</v>
      </c>
      <c r="BD29" s="101">
        <f t="shared" si="5"/>
        <v>8.9058185643614327E-2</v>
      </c>
      <c r="BE29" s="101">
        <f t="shared" si="5"/>
        <v>9.6039594162000572E-2</v>
      </c>
    </row>
    <row r="30" spans="1:57" s="70" customFormat="1" ht="15" customHeight="1">
      <c r="A30" s="69"/>
      <c r="B30" s="69"/>
      <c r="C30" s="69"/>
      <c r="D30" s="69"/>
      <c r="E30" s="69"/>
      <c r="F30" s="69"/>
      <c r="G30" s="69"/>
      <c r="H30" s="69"/>
      <c r="I30" s="69"/>
      <c r="J30" s="69"/>
      <c r="K30" s="69"/>
      <c r="L30" s="69"/>
      <c r="M30" s="69"/>
      <c r="N30" s="69"/>
      <c r="O30" s="69"/>
      <c r="P30" s="69"/>
      <c r="Q30" s="69"/>
      <c r="R30" s="69"/>
      <c r="S30" s="69"/>
      <c r="T30" s="69"/>
      <c r="U30" s="69"/>
      <c r="V30" s="77"/>
      <c r="W30" s="103" t="s">
        <v>71</v>
      </c>
      <c r="Y30" s="80"/>
      <c r="Z30" s="126" t="s">
        <v>72</v>
      </c>
      <c r="AA30" s="101">
        <f t="shared" si="5"/>
        <v>0.36759069345388107</v>
      </c>
      <c r="AB30" s="101">
        <f t="shared" si="5"/>
        <v>0.37144060007902452</v>
      </c>
      <c r="AC30" s="101">
        <f t="shared" si="5"/>
        <v>0.36095679095297845</v>
      </c>
      <c r="AD30" s="101">
        <f t="shared" si="5"/>
        <v>0.33933784707559878</v>
      </c>
      <c r="AE30" s="101">
        <f t="shared" si="5"/>
        <v>0.36345428395261586</v>
      </c>
      <c r="AF30" s="101">
        <f t="shared" si="5"/>
        <v>0.35168177932124323</v>
      </c>
      <c r="AG30" s="101">
        <f t="shared" si="5"/>
        <v>0.33591637424787268</v>
      </c>
      <c r="AH30" s="101">
        <f t="shared" si="5"/>
        <v>0.34212516639145207</v>
      </c>
      <c r="AI30" s="101">
        <f t="shared" si="5"/>
        <v>0.33215060842562255</v>
      </c>
      <c r="AJ30" s="101">
        <f t="shared" si="5"/>
        <v>0.34101358078013122</v>
      </c>
      <c r="AK30" s="101">
        <f t="shared" si="5"/>
        <v>0.33229238742006084</v>
      </c>
      <c r="AL30" s="101">
        <f t="shared" si="5"/>
        <v>0.33910825870585221</v>
      </c>
      <c r="AM30" s="101">
        <f t="shared" si="5"/>
        <v>0.35393710703159653</v>
      </c>
      <c r="AN30" s="101">
        <f t="shared" si="5"/>
        <v>0.37062948061012507</v>
      </c>
      <c r="AO30" s="101">
        <f t="shared" si="5"/>
        <v>0.36955470422277503</v>
      </c>
      <c r="AP30" s="101">
        <f t="shared" si="5"/>
        <v>0.38006220045538025</v>
      </c>
      <c r="AQ30" s="101">
        <f t="shared" si="5"/>
        <v>0.3806280722189252</v>
      </c>
      <c r="AR30" s="101">
        <f t="shared" si="5"/>
        <v>0.41060486286777992</v>
      </c>
      <c r="AS30" s="101">
        <f t="shared" si="5"/>
        <v>0.4127856624679182</v>
      </c>
      <c r="AT30" s="101">
        <f t="shared" si="5"/>
        <v>0.40878058104849502</v>
      </c>
      <c r="AU30" s="101">
        <f t="shared" si="5"/>
        <v>0.43692631586521108</v>
      </c>
      <c r="AV30" s="101">
        <f t="shared" si="5"/>
        <v>0.47475214486907719</v>
      </c>
      <c r="AW30" s="101">
        <f t="shared" si="5"/>
        <v>0.50132503318561905</v>
      </c>
      <c r="AX30" s="101">
        <f t="shared" si="5"/>
        <v>0.50963358853533891</v>
      </c>
      <c r="AY30" s="101">
        <f t="shared" si="5"/>
        <v>0.5021239351116914</v>
      </c>
      <c r="AZ30" s="102">
        <f t="shared" si="5"/>
        <v>0.50071246895240895</v>
      </c>
      <c r="BA30" s="101">
        <f t="shared" si="5"/>
        <v>0.50155304625398922</v>
      </c>
      <c r="BB30" s="101">
        <f t="shared" si="5"/>
        <v>0.48820337124557478</v>
      </c>
      <c r="BC30" s="101">
        <f t="shared" si="5"/>
        <v>0.47007564906455157</v>
      </c>
      <c r="BD30" s="101">
        <f t="shared" si="5"/>
        <v>0.45107367480914018</v>
      </c>
      <c r="BE30" s="101">
        <f t="shared" si="5"/>
        <v>0.47644752489359687</v>
      </c>
    </row>
    <row r="31" spans="1:57" s="70" customFormat="1" ht="15" customHeight="1">
      <c r="A31" s="69"/>
      <c r="B31" s="69"/>
      <c r="C31" s="69"/>
      <c r="D31" s="69"/>
      <c r="E31" s="69"/>
      <c r="F31" s="69"/>
      <c r="G31" s="69"/>
      <c r="H31" s="69"/>
      <c r="I31" s="69"/>
      <c r="J31" s="69"/>
      <c r="K31" s="69"/>
      <c r="L31" s="69"/>
      <c r="M31" s="69"/>
      <c r="N31" s="69"/>
      <c r="O31" s="69"/>
      <c r="P31" s="69"/>
      <c r="Q31" s="69"/>
      <c r="R31" s="69"/>
      <c r="S31" s="69"/>
      <c r="T31" s="69"/>
      <c r="U31" s="69"/>
      <c r="V31" s="77"/>
      <c r="W31" s="103" t="s">
        <v>73</v>
      </c>
      <c r="Y31" s="80"/>
      <c r="Z31" s="126" t="s">
        <v>74</v>
      </c>
      <c r="AA31" s="100">
        <f t="shared" si="5"/>
        <v>5.7110096286890847E-4</v>
      </c>
      <c r="AB31" s="100">
        <f t="shared" si="5"/>
        <v>5.0260560670632791E-4</v>
      </c>
      <c r="AC31" s="100">
        <f t="shared" si="5"/>
        <v>4.8132687554067974E-4</v>
      </c>
      <c r="AD31" s="100">
        <f t="shared" si="5"/>
        <v>4.4876236583051314E-4</v>
      </c>
      <c r="AE31" s="100">
        <f t="shared" si="5"/>
        <v>3.9142698938753794E-4</v>
      </c>
      <c r="AF31" s="100">
        <f t="shared" si="5"/>
        <v>3.7119080283380082E-4</v>
      </c>
      <c r="AG31" s="100">
        <f t="shared" si="5"/>
        <v>3.4553525138031463E-4</v>
      </c>
      <c r="AH31" s="100">
        <f t="shared" si="5"/>
        <v>3.3534736930396382E-4</v>
      </c>
      <c r="AI31" s="100">
        <f t="shared" si="5"/>
        <v>3.2248893755161881E-4</v>
      </c>
      <c r="AJ31" s="100">
        <f t="shared" si="5"/>
        <v>3.139734635357502E-4</v>
      </c>
      <c r="AK31" s="100">
        <f t="shared" si="5"/>
        <v>2.9835723746116333E-4</v>
      </c>
      <c r="AL31" s="100">
        <f t="shared" si="5"/>
        <v>2.8539022646889876E-4</v>
      </c>
      <c r="AM31" s="100">
        <f t="shared" si="5"/>
        <v>2.8395897691303642E-4</v>
      </c>
      <c r="AN31" s="100">
        <f t="shared" si="5"/>
        <v>2.8507632683611827E-4</v>
      </c>
      <c r="AO31" s="100">
        <f t="shared" si="5"/>
        <v>2.8006105662924894E-4</v>
      </c>
      <c r="AP31" s="100">
        <f t="shared" si="5"/>
        <v>2.9710061858284701E-4</v>
      </c>
      <c r="AQ31" s="100">
        <f t="shared" si="5"/>
        <v>2.9443716342781879E-4</v>
      </c>
      <c r="AR31" s="100">
        <f t="shared" si="5"/>
        <v>3.0454244280474501E-4</v>
      </c>
      <c r="AS31" s="100">
        <f t="shared" si="5"/>
        <v>2.969761338550913E-4</v>
      </c>
      <c r="AT31" s="100">
        <f t="shared" si="5"/>
        <v>2.9407697168276896E-4</v>
      </c>
      <c r="AU31" s="100">
        <f t="shared" si="5"/>
        <v>2.7581576446001206E-4</v>
      </c>
      <c r="AV31" s="100">
        <f t="shared" si="5"/>
        <v>2.693395665706024E-4</v>
      </c>
      <c r="AW31" s="100">
        <f t="shared" si="5"/>
        <v>2.4966381670735204E-4</v>
      </c>
      <c r="AX31" s="100">
        <f t="shared" si="5"/>
        <v>2.4978274785144938E-4</v>
      </c>
      <c r="AY31" s="100">
        <f t="shared" si="5"/>
        <v>2.4801580393195852E-4</v>
      </c>
      <c r="AZ31" s="105">
        <f t="shared" si="5"/>
        <v>2.4415916489981953E-4</v>
      </c>
      <c r="BA31" s="100">
        <f t="shared" si="5"/>
        <v>2.5028281904499979E-4</v>
      </c>
      <c r="BB31" s="100">
        <f t="shared" si="5"/>
        <v>2.4569278636249356E-4</v>
      </c>
      <c r="BC31" s="100">
        <f t="shared" si="5"/>
        <v>2.4149770406190469E-4</v>
      </c>
      <c r="BD31" s="100">
        <f t="shared" si="5"/>
        <v>2.299478623079263E-4</v>
      </c>
      <c r="BE31" s="100">
        <f t="shared" si="5"/>
        <v>2.3266939076365656E-4</v>
      </c>
    </row>
    <row r="32" spans="1:57" s="70" customFormat="1" ht="15" customHeight="1">
      <c r="A32" s="69"/>
      <c r="B32" s="69"/>
      <c r="C32" s="69"/>
      <c r="D32" s="69"/>
      <c r="E32" s="69"/>
      <c r="F32" s="69"/>
      <c r="G32" s="69"/>
      <c r="H32" s="69"/>
      <c r="I32" s="69"/>
      <c r="J32" s="69"/>
      <c r="K32" s="69"/>
      <c r="L32" s="69"/>
      <c r="M32" s="69"/>
      <c r="N32" s="69"/>
      <c r="O32" s="69"/>
      <c r="P32" s="69"/>
      <c r="Q32" s="69"/>
      <c r="R32" s="69"/>
      <c r="S32" s="69"/>
      <c r="T32" s="69"/>
      <c r="U32" s="69"/>
      <c r="V32" s="77"/>
      <c r="W32" s="103" t="s">
        <v>75</v>
      </c>
      <c r="Y32" s="80"/>
      <c r="Z32" s="126" t="s">
        <v>76</v>
      </c>
      <c r="AA32" s="101">
        <f t="shared" si="5"/>
        <v>0.22255023034449653</v>
      </c>
      <c r="AB32" s="101">
        <f t="shared" si="5"/>
        <v>0.21399157136655642</v>
      </c>
      <c r="AC32" s="101">
        <f t="shared" si="5"/>
        <v>0.22741508346142766</v>
      </c>
      <c r="AD32" s="101">
        <f t="shared" si="5"/>
        <v>0.23443743257299249</v>
      </c>
      <c r="AE32" s="101">
        <f t="shared" si="5"/>
        <v>0.23562933464668151</v>
      </c>
      <c r="AF32" s="101">
        <f t="shared" si="5"/>
        <v>0.23226617896479884</v>
      </c>
      <c r="AG32" s="101">
        <f t="shared" si="5"/>
        <v>0.24406873482749217</v>
      </c>
      <c r="AH32" s="101">
        <f t="shared" si="5"/>
        <v>0.23679532200586845</v>
      </c>
      <c r="AI32" s="101">
        <f t="shared" si="5"/>
        <v>0.2521641515673908</v>
      </c>
      <c r="AJ32" s="101">
        <f t="shared" si="5"/>
        <v>0.25585616867565808</v>
      </c>
      <c r="AK32" s="101">
        <f t="shared" si="5"/>
        <v>0.26197648809826429</v>
      </c>
      <c r="AL32" s="101">
        <f t="shared" si="5"/>
        <v>0.26624358470154574</v>
      </c>
      <c r="AM32" s="101">
        <f t="shared" si="5"/>
        <v>0.26261109079151868</v>
      </c>
      <c r="AN32" s="101">
        <f t="shared" si="5"/>
        <v>0.26748343924962875</v>
      </c>
      <c r="AO32" s="101">
        <f t="shared" si="5"/>
        <v>0.26875210101705604</v>
      </c>
      <c r="AP32" s="101">
        <f t="shared" si="5"/>
        <v>0.26241455402364666</v>
      </c>
      <c r="AQ32" s="101">
        <f t="shared" si="5"/>
        <v>0.27273235635506249</v>
      </c>
      <c r="AR32" s="101">
        <f t="shared" si="5"/>
        <v>0.26142937834366992</v>
      </c>
      <c r="AS32" s="101">
        <f t="shared" si="5"/>
        <v>0.26984169199655372</v>
      </c>
      <c r="AT32" s="101">
        <f t="shared" si="5"/>
        <v>0.27013718301361528</v>
      </c>
      <c r="AU32" s="101">
        <f t="shared" si="5"/>
        <v>0.25302380534532276</v>
      </c>
      <c r="AV32" s="101">
        <f t="shared" si="5"/>
        <v>0.23312415145743812</v>
      </c>
      <c r="AW32" s="101">
        <f t="shared" si="5"/>
        <v>0.22199138738666621</v>
      </c>
      <c r="AX32" s="101">
        <f t="shared" si="5"/>
        <v>0.2192519456229147</v>
      </c>
      <c r="AY32" s="101">
        <f t="shared" si="5"/>
        <v>0.22030291761705517</v>
      </c>
      <c r="AZ32" s="102">
        <f t="shared" si="5"/>
        <v>0.22691645242167915</v>
      </c>
      <c r="BA32" s="101">
        <f t="shared" si="5"/>
        <v>0.22148040959087939</v>
      </c>
      <c r="BB32" s="101">
        <f t="shared" si="5"/>
        <v>0.22255117303836514</v>
      </c>
      <c r="BC32" s="101">
        <f t="shared" si="5"/>
        <v>0.24541819180128394</v>
      </c>
      <c r="BD32" s="101">
        <f t="shared" si="5"/>
        <v>0.2495851383386114</v>
      </c>
      <c r="BE32" s="101">
        <f t="shared" si="5"/>
        <v>0.21591718255856465</v>
      </c>
    </row>
    <row r="33" spans="1:57" s="70" customFormat="1" ht="15" customHeight="1">
      <c r="A33" s="69"/>
      <c r="B33" s="69"/>
      <c r="C33" s="69"/>
      <c r="D33" s="69"/>
      <c r="E33" s="69"/>
      <c r="F33" s="69"/>
      <c r="G33" s="69"/>
      <c r="H33" s="69"/>
      <c r="I33" s="69"/>
      <c r="J33" s="69"/>
      <c r="K33" s="69"/>
      <c r="L33" s="69"/>
      <c r="M33" s="69"/>
      <c r="N33" s="69"/>
      <c r="O33" s="69"/>
      <c r="P33" s="69"/>
      <c r="Q33" s="69"/>
      <c r="R33" s="69"/>
      <c r="S33" s="69"/>
      <c r="T33" s="69"/>
      <c r="U33" s="69"/>
      <c r="V33" s="77"/>
      <c r="W33" s="103" t="s">
        <v>77</v>
      </c>
      <c r="Y33" s="80"/>
      <c r="Z33" s="126" t="s">
        <v>78</v>
      </c>
      <c r="AA33" s="101">
        <f t="shared" si="5"/>
        <v>3.5720701848257555E-2</v>
      </c>
      <c r="AB33" s="101">
        <f t="shared" si="5"/>
        <v>3.8214001383314801E-2</v>
      </c>
      <c r="AC33" s="101">
        <f t="shared" si="5"/>
        <v>4.3805206793846037E-2</v>
      </c>
      <c r="AD33" s="101">
        <f t="shared" si="5"/>
        <v>4.9710256300443491E-2</v>
      </c>
      <c r="AE33" s="101">
        <f t="shared" si="5"/>
        <v>5.4520353415203983E-2</v>
      </c>
      <c r="AF33" s="101">
        <f t="shared" si="5"/>
        <v>5.583761380848587E-2</v>
      </c>
      <c r="AG33" s="101">
        <f t="shared" si="5"/>
        <v>5.9049803962362014E-2</v>
      </c>
      <c r="AH33" s="101">
        <f t="shared" si="5"/>
        <v>5.5159725122203365E-2</v>
      </c>
      <c r="AI33" s="101">
        <f t="shared" si="5"/>
        <v>5.542867375499614E-2</v>
      </c>
      <c r="AJ33" s="101">
        <f t="shared" si="5"/>
        <v>5.2340945850167055E-2</v>
      </c>
      <c r="AK33" s="101">
        <f t="shared" si="5"/>
        <v>4.7307677092165282E-2</v>
      </c>
      <c r="AL33" s="101">
        <f t="shared" si="5"/>
        <v>4.488702798201534E-2</v>
      </c>
      <c r="AM33" s="101">
        <f t="shared" si="5"/>
        <v>3.8341615575027209E-2</v>
      </c>
      <c r="AN33" s="101">
        <f t="shared" si="5"/>
        <v>3.4315437569278205E-2</v>
      </c>
      <c r="AO33" s="101">
        <f t="shared" si="5"/>
        <v>3.2047656682709216E-2</v>
      </c>
      <c r="AP33" s="101">
        <f t="shared" si="5"/>
        <v>2.7288478615689452E-2</v>
      </c>
      <c r="AQ33" s="101">
        <f t="shared" si="5"/>
        <v>2.2894391907077403E-2</v>
      </c>
      <c r="AR33" s="101">
        <f t="shared" si="5"/>
        <v>1.8436099887085926E-2</v>
      </c>
      <c r="AS33" s="101">
        <f t="shared" si="5"/>
        <v>1.5818603320754493E-2</v>
      </c>
      <c r="AT33" s="101">
        <f t="shared" si="5"/>
        <v>1.2866053980116044E-2</v>
      </c>
      <c r="AU33" s="101">
        <f t="shared" si="5"/>
        <v>1.1116159110038612E-2</v>
      </c>
      <c r="AV33" s="101">
        <f t="shared" si="5"/>
        <v>9.9867811124338263E-3</v>
      </c>
      <c r="AW33" s="100">
        <f t="shared" si="5"/>
        <v>8.6902372468482883E-3</v>
      </c>
      <c r="AX33" s="100">
        <f t="shared" si="5"/>
        <v>8.9826931308254216E-3</v>
      </c>
      <c r="AY33" s="100">
        <f t="shared" si="5"/>
        <v>9.1408865258820332E-3</v>
      </c>
      <c r="AZ33" s="105">
        <f t="shared" si="5"/>
        <v>9.9364500232842125E-3</v>
      </c>
      <c r="BA33" s="100">
        <f t="shared" si="5"/>
        <v>9.7957439249793023E-3</v>
      </c>
      <c r="BB33" s="101">
        <f t="shared" si="5"/>
        <v>1.0308611988175065E-2</v>
      </c>
      <c r="BC33" s="101">
        <f t="shared" si="5"/>
        <v>1.2024174387145474E-2</v>
      </c>
      <c r="BD33" s="101">
        <f t="shared" si="5"/>
        <v>1.3217742920205007E-2</v>
      </c>
      <c r="BE33" s="101">
        <f t="shared" si="5"/>
        <v>1.0823184139035803E-2</v>
      </c>
    </row>
    <row r="34" spans="1:57" s="70" customFormat="1" ht="15" customHeight="1">
      <c r="A34" s="69"/>
      <c r="B34" s="69"/>
      <c r="C34" s="69"/>
      <c r="D34" s="69"/>
      <c r="E34" s="69"/>
      <c r="F34" s="69"/>
      <c r="G34" s="69"/>
      <c r="H34" s="69"/>
      <c r="I34" s="69"/>
      <c r="J34" s="69"/>
      <c r="K34" s="69"/>
      <c r="L34" s="69"/>
      <c r="M34" s="69"/>
      <c r="N34" s="69"/>
      <c r="O34" s="69"/>
      <c r="P34" s="69"/>
      <c r="Q34" s="69"/>
      <c r="R34" s="69"/>
      <c r="S34" s="69"/>
      <c r="T34" s="69"/>
      <c r="U34" s="69"/>
      <c r="V34" s="77"/>
      <c r="W34" s="134" t="s">
        <v>116</v>
      </c>
      <c r="Y34" s="80"/>
      <c r="Z34" s="128" t="s">
        <v>80</v>
      </c>
      <c r="AA34" s="101">
        <f t="shared" si="5"/>
        <v>5.9012661367912118E-2</v>
      </c>
      <c r="AB34" s="101">
        <f t="shared" si="5"/>
        <v>5.9209078812178996E-2</v>
      </c>
      <c r="AC34" s="101">
        <f t="shared" si="5"/>
        <v>5.5969821523089949E-2</v>
      </c>
      <c r="AD34" s="101">
        <f t="shared" si="5"/>
        <v>5.4826783036527361E-2</v>
      </c>
      <c r="AE34" s="101">
        <f t="shared" si="5"/>
        <v>5.2746253531599632E-2</v>
      </c>
      <c r="AF34" s="101">
        <f t="shared" si="5"/>
        <v>5.3363536037198067E-2</v>
      </c>
      <c r="AG34" s="101">
        <f t="shared" si="5"/>
        <v>5.3660946232479578E-2</v>
      </c>
      <c r="AH34" s="101">
        <f t="shared" si="5"/>
        <v>5.7758253324005776E-2</v>
      </c>
      <c r="AI34" s="101">
        <f t="shared" ref="AA34:BE35" si="6">+AI20/AI$11</f>
        <v>5.7424799370549784E-2</v>
      </c>
      <c r="AJ34" s="101">
        <f t="shared" si="6"/>
        <v>5.5978593605543789E-2</v>
      </c>
      <c r="AK34" s="101">
        <f t="shared" si="6"/>
        <v>5.6684105887400353E-2</v>
      </c>
      <c r="AL34" s="101">
        <f t="shared" si="6"/>
        <v>5.8783485302573088E-2</v>
      </c>
      <c r="AM34" s="101">
        <f t="shared" si="6"/>
        <v>5.7081963394701632E-2</v>
      </c>
      <c r="AN34" s="101">
        <f t="shared" si="6"/>
        <v>5.6929734806946672E-2</v>
      </c>
      <c r="AO34" s="101">
        <f t="shared" si="6"/>
        <v>5.4994278734270957E-2</v>
      </c>
      <c r="AP34" s="101">
        <f t="shared" si="6"/>
        <v>5.029725720876705E-2</v>
      </c>
      <c r="AQ34" s="101">
        <f t="shared" si="6"/>
        <v>4.8087574507967475E-2</v>
      </c>
      <c r="AR34" s="101">
        <f t="shared" si="6"/>
        <v>4.5271422796550095E-2</v>
      </c>
      <c r="AS34" s="101">
        <f t="shared" si="6"/>
        <v>4.4929187368275753E-2</v>
      </c>
      <c r="AT34" s="101">
        <f t="shared" si="6"/>
        <v>3.9259370276610882E-2</v>
      </c>
      <c r="AU34" s="101">
        <f t="shared" si="6"/>
        <v>3.5733466416207123E-2</v>
      </c>
      <c r="AV34" s="101">
        <f t="shared" si="6"/>
        <v>3.7045424319813683E-2</v>
      </c>
      <c r="AW34" s="101">
        <f t="shared" si="6"/>
        <v>3.5054334624655813E-2</v>
      </c>
      <c r="AX34" s="101">
        <f t="shared" si="6"/>
        <v>3.3680971162039545E-2</v>
      </c>
      <c r="AY34" s="101">
        <f t="shared" si="6"/>
        <v>3.2086785008048915E-2</v>
      </c>
      <c r="AZ34" s="102">
        <f t="shared" si="6"/>
        <v>3.215873811056362E-2</v>
      </c>
      <c r="BA34" s="101">
        <f t="shared" si="6"/>
        <v>3.2774681387168103E-2</v>
      </c>
      <c r="BB34" s="101">
        <f t="shared" si="6"/>
        <v>3.3595320655506591E-2</v>
      </c>
      <c r="BC34" s="101">
        <f t="shared" si="6"/>
        <v>3.640446937447489E-2</v>
      </c>
      <c r="BD34" s="101">
        <f t="shared" si="6"/>
        <v>3.9245000822682695E-2</v>
      </c>
      <c r="BE34" s="101">
        <f t="shared" si="6"/>
        <v>3.8046252578238904E-2</v>
      </c>
    </row>
    <row r="35" spans="1:57" s="70" customFormat="1" ht="15" customHeight="1">
      <c r="A35" s="69"/>
      <c r="B35" s="69"/>
      <c r="C35" s="69"/>
      <c r="D35" s="69"/>
      <c r="E35" s="69"/>
      <c r="F35" s="69"/>
      <c r="G35" s="69"/>
      <c r="H35" s="69"/>
      <c r="I35" s="69"/>
      <c r="J35" s="69"/>
      <c r="K35" s="69"/>
      <c r="L35" s="69"/>
      <c r="M35" s="69"/>
      <c r="N35" s="69"/>
      <c r="O35" s="69"/>
      <c r="P35" s="69"/>
      <c r="Q35" s="69"/>
      <c r="R35" s="69"/>
      <c r="S35" s="69"/>
      <c r="T35" s="69"/>
      <c r="U35" s="69"/>
      <c r="V35" s="92"/>
      <c r="W35" s="103" t="s">
        <v>81</v>
      </c>
      <c r="Y35" s="95"/>
      <c r="Z35" s="85" t="s">
        <v>82</v>
      </c>
      <c r="AA35" s="101">
        <f t="shared" si="6"/>
        <v>1.1084589549951651E-2</v>
      </c>
      <c r="AB35" s="101">
        <f t="shared" si="6"/>
        <v>1.3614997195591077E-2</v>
      </c>
      <c r="AC35" s="101">
        <f t="shared" si="6"/>
        <v>1.5389537293942213E-2</v>
      </c>
      <c r="AD35" s="101">
        <f t="shared" si="6"/>
        <v>1.620798099352324E-2</v>
      </c>
      <c r="AE35" s="101">
        <f t="shared" si="6"/>
        <v>1.8917576672962153E-2</v>
      </c>
      <c r="AF35" s="101">
        <f t="shared" si="6"/>
        <v>1.9775292817090073E-2</v>
      </c>
      <c r="AG35" s="101">
        <f t="shared" si="6"/>
        <v>1.8132324469853633E-2</v>
      </c>
      <c r="AH35" s="101">
        <f t="shared" si="6"/>
        <v>1.759125121372003E-2</v>
      </c>
      <c r="AI35" s="101">
        <f t="shared" si="6"/>
        <v>1.6123434427686656E-2</v>
      </c>
      <c r="AJ35" s="101">
        <f t="shared" si="6"/>
        <v>1.4837396969774413E-2</v>
      </c>
      <c r="AK35" s="101">
        <f t="shared" si="6"/>
        <v>1.4012227435556211E-2</v>
      </c>
      <c r="AL35" s="101">
        <f t="shared" si="6"/>
        <v>1.3529427877442169E-2</v>
      </c>
      <c r="AM35" s="101">
        <f t="shared" si="6"/>
        <v>1.3269457999300018E-2</v>
      </c>
      <c r="AN35" s="101">
        <f t="shared" si="6"/>
        <v>1.3175202609939781E-2</v>
      </c>
      <c r="AO35" s="101">
        <f t="shared" si="6"/>
        <v>1.2848417686676562E-2</v>
      </c>
      <c r="AP35" s="101">
        <f t="shared" si="6"/>
        <v>1.2242092836883878E-2</v>
      </c>
      <c r="AQ35" s="101">
        <f t="shared" si="6"/>
        <v>1.2503963626735169E-2</v>
      </c>
      <c r="AR35" s="101">
        <f t="shared" si="6"/>
        <v>1.3470615880572879E-2</v>
      </c>
      <c r="AS35" s="101">
        <f t="shared" si="6"/>
        <v>1.6136501564682954E-2</v>
      </c>
      <c r="AT35" s="101">
        <f t="shared" si="6"/>
        <v>1.8308892337491858E-2</v>
      </c>
      <c r="AU35" s="101">
        <f t="shared" si="6"/>
        <v>1.7079756023127429E-2</v>
      </c>
      <c r="AV35" s="101">
        <f t="shared" si="6"/>
        <v>1.766638138719474E-2</v>
      </c>
      <c r="AW35" s="101">
        <f t="shared" si="6"/>
        <v>2.1643253211842604E-2</v>
      </c>
      <c r="AX35" s="101">
        <f t="shared" si="6"/>
        <v>1.9364724910567191E-2</v>
      </c>
      <c r="AY35" s="101">
        <f t="shared" si="6"/>
        <v>2.0927238064769992E-2</v>
      </c>
      <c r="AZ35" s="102">
        <f t="shared" si="6"/>
        <v>1.8739556462687035E-2</v>
      </c>
      <c r="BA35" s="101">
        <f t="shared" si="6"/>
        <v>1.7531862085829721E-2</v>
      </c>
      <c r="BB35" s="101">
        <f t="shared" si="6"/>
        <v>1.7765708101758461E-2</v>
      </c>
      <c r="BC35" s="101">
        <f t="shared" si="6"/>
        <v>2.004686065881988E-2</v>
      </c>
      <c r="BD35" s="101">
        <f t="shared" si="6"/>
        <v>1.9425424196919051E-2</v>
      </c>
      <c r="BE35" s="101">
        <f t="shared" si="6"/>
        <v>1.8208195020090634E-2</v>
      </c>
    </row>
    <row r="36" spans="1:57" ht="14.25" customHeight="1">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B36" s="135"/>
      <c r="BC36" s="135"/>
      <c r="BD36" s="135"/>
    </row>
    <row r="37" spans="1:57" ht="18.75">
      <c r="V37" s="54" t="s">
        <v>118</v>
      </c>
      <c r="Y37" s="68" t="s">
        <v>119</v>
      </c>
      <c r="Z37" s="68"/>
      <c r="AY37" s="54"/>
      <c r="AZ37" s="54"/>
      <c r="BC37" s="54"/>
      <c r="BD37" s="54"/>
    </row>
    <row r="38" spans="1:57">
      <c r="V38" s="60" t="s">
        <v>54</v>
      </c>
      <c r="W38" s="61"/>
      <c r="Y38" s="60" t="s">
        <v>55</v>
      </c>
      <c r="Z38" s="61"/>
      <c r="AA38" s="62">
        <v>1990</v>
      </c>
      <c r="AB38" s="62">
        <v>1991</v>
      </c>
      <c r="AC38" s="62">
        <v>1992</v>
      </c>
      <c r="AD38" s="62">
        <v>1993</v>
      </c>
      <c r="AE38" s="62">
        <v>1994</v>
      </c>
      <c r="AF38" s="62">
        <v>1995</v>
      </c>
      <c r="AG38" s="62">
        <v>1996</v>
      </c>
      <c r="AH38" s="62">
        <v>1997</v>
      </c>
      <c r="AI38" s="62">
        <v>1998</v>
      </c>
      <c r="AJ38" s="62">
        <v>1999</v>
      </c>
      <c r="AK38" s="62">
        <v>2000</v>
      </c>
      <c r="AL38" s="62">
        <v>2001</v>
      </c>
      <c r="AM38" s="62">
        <v>2002</v>
      </c>
      <c r="AN38" s="62">
        <v>2003</v>
      </c>
      <c r="AO38" s="62">
        <v>2004</v>
      </c>
      <c r="AP38" s="62">
        <v>2005</v>
      </c>
      <c r="AQ38" s="62">
        <f t="shared" ref="AQ38:BE38" si="7">AP38+1</f>
        <v>2006</v>
      </c>
      <c r="AR38" s="62">
        <f t="shared" si="7"/>
        <v>2007</v>
      </c>
      <c r="AS38" s="62">
        <f t="shared" si="7"/>
        <v>2008</v>
      </c>
      <c r="AT38" s="62">
        <f t="shared" si="7"/>
        <v>2009</v>
      </c>
      <c r="AU38" s="62">
        <f t="shared" si="7"/>
        <v>2010</v>
      </c>
      <c r="AV38" s="62">
        <f t="shared" si="7"/>
        <v>2011</v>
      </c>
      <c r="AW38" s="62">
        <f t="shared" si="7"/>
        <v>2012</v>
      </c>
      <c r="AX38" s="62">
        <f t="shared" si="7"/>
        <v>2013</v>
      </c>
      <c r="AY38" s="62">
        <f t="shared" si="7"/>
        <v>2014</v>
      </c>
      <c r="AZ38" s="62">
        <f t="shared" si="7"/>
        <v>2015</v>
      </c>
      <c r="BA38" s="62">
        <f t="shared" si="7"/>
        <v>2016</v>
      </c>
      <c r="BB38" s="62">
        <f t="shared" si="7"/>
        <v>2017</v>
      </c>
      <c r="BC38" s="62">
        <f t="shared" si="7"/>
        <v>2018</v>
      </c>
      <c r="BD38" s="62">
        <f t="shared" si="7"/>
        <v>2019</v>
      </c>
      <c r="BE38" s="62">
        <f t="shared" si="7"/>
        <v>2020</v>
      </c>
    </row>
    <row r="39" spans="1:57" s="70" customFormat="1" ht="15" customHeight="1">
      <c r="A39" s="69"/>
      <c r="B39" s="69"/>
      <c r="C39" s="69"/>
      <c r="D39" s="69"/>
      <c r="E39" s="69"/>
      <c r="F39" s="69"/>
      <c r="G39" s="69"/>
      <c r="H39" s="69"/>
      <c r="I39" s="69"/>
      <c r="J39" s="69"/>
      <c r="K39" s="69"/>
      <c r="L39" s="69"/>
      <c r="M39" s="69"/>
      <c r="N39" s="69"/>
      <c r="O39" s="69"/>
      <c r="P39" s="69"/>
      <c r="Q39" s="69"/>
      <c r="R39" s="69"/>
      <c r="S39" s="69"/>
      <c r="T39" s="69"/>
      <c r="U39" s="69"/>
      <c r="V39" s="71" t="s">
        <v>62</v>
      </c>
      <c r="W39" s="131"/>
      <c r="Y39" s="74" t="s">
        <v>63</v>
      </c>
      <c r="Z39" s="75"/>
      <c r="AA39" s="76">
        <f t="shared" ref="AA39:BE39" si="8">SUM(AA40:AA47)</f>
        <v>1550.6186365750682</v>
      </c>
      <c r="AB39" s="76">
        <f t="shared" si="8"/>
        <v>1576.9126438774183</v>
      </c>
      <c r="AC39" s="76">
        <f t="shared" si="8"/>
        <v>1687.5155013884582</v>
      </c>
      <c r="AD39" s="76">
        <f t="shared" si="8"/>
        <v>1722.4698700807096</v>
      </c>
      <c r="AE39" s="76">
        <f t="shared" si="8"/>
        <v>1857.4963564709358</v>
      </c>
      <c r="AF39" s="76">
        <f t="shared" si="8"/>
        <v>1874.2907711263802</v>
      </c>
      <c r="AG39" s="76">
        <f t="shared" si="8"/>
        <v>1922.3576571442813</v>
      </c>
      <c r="AH39" s="76">
        <f t="shared" si="8"/>
        <v>1822.4743350244785</v>
      </c>
      <c r="AI39" s="76">
        <f t="shared" si="8"/>
        <v>1843.6126637577108</v>
      </c>
      <c r="AJ39" s="76">
        <f t="shared" si="8"/>
        <v>1936.2463430141854</v>
      </c>
      <c r="AK39" s="76">
        <f t="shared" si="8"/>
        <v>1979.7675817624863</v>
      </c>
      <c r="AL39" s="76">
        <f t="shared" si="8"/>
        <v>1942.7161916390312</v>
      </c>
      <c r="AM39" s="76">
        <f t="shared" si="8"/>
        <v>2038.6235330994191</v>
      </c>
      <c r="AN39" s="76">
        <f t="shared" si="8"/>
        <v>2068.0183568965613</v>
      </c>
      <c r="AO39" s="76">
        <f t="shared" si="8"/>
        <v>2034.9495589597784</v>
      </c>
      <c r="AP39" s="76">
        <f t="shared" si="8"/>
        <v>2060.4591116869383</v>
      </c>
      <c r="AQ39" s="76">
        <f t="shared" si="8"/>
        <v>1966.7804464317023</v>
      </c>
      <c r="AR39" s="76">
        <f t="shared" si="8"/>
        <v>2039.4043746500893</v>
      </c>
      <c r="AS39" s="76">
        <f t="shared" si="8"/>
        <v>2005.6814455492752</v>
      </c>
      <c r="AT39" s="76">
        <f t="shared" si="8"/>
        <v>1914.0272976005297</v>
      </c>
      <c r="AU39" s="76">
        <f t="shared" si="8"/>
        <v>2039.7844919897905</v>
      </c>
      <c r="AV39" s="76">
        <f t="shared" si="8"/>
        <v>2153.7404675948646</v>
      </c>
      <c r="AW39" s="76">
        <f t="shared" si="8"/>
        <v>2325.7054986694666</v>
      </c>
      <c r="AX39" s="76">
        <f t="shared" si="8"/>
        <v>2266.9052247707614</v>
      </c>
      <c r="AY39" s="76">
        <f t="shared" si="8"/>
        <v>2119.0191430749223</v>
      </c>
      <c r="AZ39" s="76">
        <f t="shared" si="8"/>
        <v>2062.6815750454498</v>
      </c>
      <c r="BA39" s="76">
        <f t="shared" si="8"/>
        <v>2026.2195170280406</v>
      </c>
      <c r="BB39" s="76">
        <f t="shared" si="8"/>
        <v>2057.3414674452997</v>
      </c>
      <c r="BC39" s="76">
        <f t="shared" si="8"/>
        <v>1911.5329512620067</v>
      </c>
      <c r="BD39" s="76">
        <f>SUM(BD40:BD47)</f>
        <v>1861.3313370414583</v>
      </c>
      <c r="BE39" s="76">
        <f t="shared" si="8"/>
        <v>1840.8401475303301</v>
      </c>
    </row>
    <row r="40" spans="1:57" s="70" customFormat="1" ht="15" customHeight="1">
      <c r="A40" s="69"/>
      <c r="B40" s="69"/>
      <c r="C40" s="69"/>
      <c r="D40" s="69"/>
      <c r="E40" s="69"/>
      <c r="F40" s="69"/>
      <c r="G40" s="69"/>
      <c r="H40" s="69"/>
      <c r="I40" s="69"/>
      <c r="J40" s="69"/>
      <c r="K40" s="69"/>
      <c r="L40" s="69"/>
      <c r="M40" s="69"/>
      <c r="N40" s="69"/>
      <c r="O40" s="69"/>
      <c r="P40" s="69"/>
      <c r="Q40" s="69"/>
      <c r="R40" s="69"/>
      <c r="S40" s="69"/>
      <c r="T40" s="69"/>
      <c r="U40" s="69"/>
      <c r="V40" s="77"/>
      <c r="W40" s="133" t="s">
        <v>87</v>
      </c>
      <c r="Y40" s="80"/>
      <c r="Z40" s="136" t="s">
        <v>88</v>
      </c>
      <c r="AA40" s="87">
        <v>228.17664948452932</v>
      </c>
      <c r="AB40" s="87">
        <v>215.9131672940054</v>
      </c>
      <c r="AC40" s="87">
        <v>226.34142805328554</v>
      </c>
      <c r="AD40" s="87">
        <v>242.02179543271629</v>
      </c>
      <c r="AE40" s="87">
        <v>252.85506474571196</v>
      </c>
      <c r="AF40" s="87">
        <v>269.56507001614659</v>
      </c>
      <c r="AG40" s="87">
        <v>265.32457549420246</v>
      </c>
      <c r="AH40" s="87">
        <v>233.70651329705413</v>
      </c>
      <c r="AI40" s="87">
        <v>249.72764259017424</v>
      </c>
      <c r="AJ40" s="87">
        <v>268.14880418910087</v>
      </c>
      <c r="AK40" s="87">
        <v>307.86412217662894</v>
      </c>
      <c r="AL40" s="87">
        <v>255.61320394760716</v>
      </c>
      <c r="AM40" s="87">
        <v>290.12447407838755</v>
      </c>
      <c r="AN40" s="87">
        <v>255.50863153815808</v>
      </c>
      <c r="AO40" s="87">
        <v>276.02972171203055</v>
      </c>
      <c r="AP40" s="87">
        <v>306.47931529922243</v>
      </c>
      <c r="AQ40" s="87">
        <v>255.99168513316491</v>
      </c>
      <c r="AR40" s="87">
        <v>277.15833864001962</v>
      </c>
      <c r="AS40" s="87">
        <v>260.77046207908944</v>
      </c>
      <c r="AT40" s="87">
        <v>260.45910932919429</v>
      </c>
      <c r="AU40" s="87">
        <v>330.34070478174988</v>
      </c>
      <c r="AV40" s="87">
        <v>308.83815402120132</v>
      </c>
      <c r="AW40" s="87">
        <v>317.01520737561293</v>
      </c>
      <c r="AX40" s="87">
        <v>301.92680135165176</v>
      </c>
      <c r="AY40" s="87">
        <v>283.85340046328241</v>
      </c>
      <c r="AZ40" s="87">
        <v>270.49671857635343</v>
      </c>
      <c r="BA40" s="87">
        <v>281.62112710662643</v>
      </c>
      <c r="BB40" s="87">
        <v>323.11901605163058</v>
      </c>
      <c r="BC40" s="87">
        <v>300.53633340929196</v>
      </c>
      <c r="BD40" s="87">
        <v>280.07904382124406</v>
      </c>
      <c r="BE40" s="87">
        <v>293.42700229411605</v>
      </c>
    </row>
    <row r="41" spans="1:57" s="70" customFormat="1" ht="15" customHeight="1">
      <c r="A41" s="69"/>
      <c r="B41" s="69"/>
      <c r="C41" s="69"/>
      <c r="D41" s="69"/>
      <c r="E41" s="69"/>
      <c r="F41" s="69"/>
      <c r="G41" s="69"/>
      <c r="H41" s="69"/>
      <c r="I41" s="69"/>
      <c r="J41" s="69"/>
      <c r="K41" s="69"/>
      <c r="L41" s="69"/>
      <c r="M41" s="69"/>
      <c r="N41" s="69"/>
      <c r="O41" s="69"/>
      <c r="P41" s="69"/>
      <c r="Q41" s="69"/>
      <c r="R41" s="69"/>
      <c r="S41" s="69"/>
      <c r="T41" s="69"/>
      <c r="U41" s="69"/>
      <c r="V41" s="77"/>
      <c r="W41" s="103" t="s">
        <v>89</v>
      </c>
      <c r="Y41" s="80"/>
      <c r="Z41" s="137" t="s">
        <v>90</v>
      </c>
      <c r="AA41" s="83">
        <v>34.49481828682908</v>
      </c>
      <c r="AB41" s="83">
        <v>26.573172733913815</v>
      </c>
      <c r="AC41" s="83">
        <v>29.870307590884735</v>
      </c>
      <c r="AD41" s="83">
        <v>17.458572527876971</v>
      </c>
      <c r="AE41" s="83">
        <v>52.599472298066424</v>
      </c>
      <c r="AF41" s="83">
        <v>40.084188789819827</v>
      </c>
      <c r="AG41" s="83">
        <v>31.313938205923538</v>
      </c>
      <c r="AH41" s="83">
        <v>32.546337775667389</v>
      </c>
      <c r="AI41" s="83">
        <v>35.943868744861021</v>
      </c>
      <c r="AJ41" s="83">
        <v>40.6712316925829</v>
      </c>
      <c r="AK41" s="83">
        <v>39.16013573341538</v>
      </c>
      <c r="AL41" s="83">
        <v>36.963974619219442</v>
      </c>
      <c r="AM41" s="83">
        <v>40.811350104212345</v>
      </c>
      <c r="AN41" s="83">
        <v>32.699904202994446</v>
      </c>
      <c r="AO41" s="83">
        <v>46.77776793172584</v>
      </c>
      <c r="AP41" s="83">
        <v>43.424382261875849</v>
      </c>
      <c r="AQ41" s="83">
        <v>37.805456723493002</v>
      </c>
      <c r="AR41" s="83">
        <v>47.061906848107775</v>
      </c>
      <c r="AS41" s="83">
        <v>38.154464166277918</v>
      </c>
      <c r="AT41" s="83">
        <v>29.391319345620378</v>
      </c>
      <c r="AU41" s="83">
        <v>53.496656302562286</v>
      </c>
      <c r="AV41" s="83">
        <v>48.542368636365936</v>
      </c>
      <c r="AW41" s="83">
        <v>53.576853637438482</v>
      </c>
      <c r="AX41" s="83">
        <v>58.103270847763511</v>
      </c>
      <c r="AY41" s="83">
        <v>42.129087616598582</v>
      </c>
      <c r="AZ41" s="83">
        <v>43.148745704597481</v>
      </c>
      <c r="BA41" s="83">
        <v>45.558862914657581</v>
      </c>
      <c r="BB41" s="83">
        <v>48.476797708666901</v>
      </c>
      <c r="BC41" s="87">
        <v>56.563948838731719</v>
      </c>
      <c r="BD41" s="87">
        <v>45.25672108878225</v>
      </c>
      <c r="BE41" s="87">
        <v>47.276255069235937</v>
      </c>
    </row>
    <row r="42" spans="1:57" s="70" customFormat="1" ht="15" customHeight="1">
      <c r="A42" s="69"/>
      <c r="B42" s="69"/>
      <c r="C42" s="69"/>
      <c r="D42" s="69"/>
      <c r="E42" s="69"/>
      <c r="F42" s="69"/>
      <c r="G42" s="69"/>
      <c r="H42" s="69"/>
      <c r="I42" s="69"/>
      <c r="J42" s="69"/>
      <c r="K42" s="69"/>
      <c r="L42" s="69"/>
      <c r="M42" s="69"/>
      <c r="N42" s="69"/>
      <c r="O42" s="69"/>
      <c r="P42" s="69"/>
      <c r="Q42" s="69"/>
      <c r="R42" s="69"/>
      <c r="S42" s="69"/>
      <c r="T42" s="69"/>
      <c r="U42" s="69"/>
      <c r="V42" s="77"/>
      <c r="W42" s="134" t="s">
        <v>91</v>
      </c>
      <c r="Y42" s="80"/>
      <c r="Z42" s="138" t="s">
        <v>92</v>
      </c>
      <c r="AA42" s="87">
        <v>283.72070133976968</v>
      </c>
      <c r="AB42" s="87">
        <v>271.71960584159274</v>
      </c>
      <c r="AC42" s="87">
        <v>289.19237529883372</v>
      </c>
      <c r="AD42" s="87">
        <v>308.51078820132096</v>
      </c>
      <c r="AE42" s="87">
        <v>280.58937527321689</v>
      </c>
      <c r="AF42" s="87">
        <v>293.20617824353025</v>
      </c>
      <c r="AG42" s="87">
        <v>306.97056717521713</v>
      </c>
      <c r="AH42" s="87">
        <v>307.63700623430833</v>
      </c>
      <c r="AI42" s="87">
        <v>279.18824322916635</v>
      </c>
      <c r="AJ42" s="87">
        <v>280.24062487877478</v>
      </c>
      <c r="AK42" s="87">
        <v>301.46063128067988</v>
      </c>
      <c r="AL42" s="87">
        <v>295.41090540980508</v>
      </c>
      <c r="AM42" s="87">
        <v>294.21536054494914</v>
      </c>
      <c r="AN42" s="87">
        <v>307.30712586524805</v>
      </c>
      <c r="AO42" s="87">
        <v>293.87743450786672</v>
      </c>
      <c r="AP42" s="87">
        <v>302.6993096209402</v>
      </c>
      <c r="AQ42" s="87">
        <v>303.35326801797225</v>
      </c>
      <c r="AR42" s="87">
        <v>302.34887348583902</v>
      </c>
      <c r="AS42" s="87">
        <v>286.72756975416036</v>
      </c>
      <c r="AT42" s="87">
        <v>281.17007380392306</v>
      </c>
      <c r="AU42" s="87">
        <v>287.37252969431961</v>
      </c>
      <c r="AV42" s="87">
        <v>302.96385099979358</v>
      </c>
      <c r="AW42" s="87">
        <v>316.26113798685566</v>
      </c>
      <c r="AX42" s="87">
        <v>303.70022910647822</v>
      </c>
      <c r="AY42" s="87">
        <v>288.12558206909677</v>
      </c>
      <c r="AZ42" s="87">
        <v>296.38811792743184</v>
      </c>
      <c r="BA42" s="87">
        <v>295.70585551009924</v>
      </c>
      <c r="BB42" s="87">
        <v>309.83324787220658</v>
      </c>
      <c r="BC42" s="87">
        <v>262.77431003098445</v>
      </c>
      <c r="BD42" s="87">
        <v>263.84998934720124</v>
      </c>
      <c r="BE42" s="87">
        <v>275.86912057758587</v>
      </c>
    </row>
    <row r="43" spans="1:57" s="70" customFormat="1" ht="15" customHeight="1">
      <c r="A43" s="69"/>
      <c r="B43" s="69"/>
      <c r="C43" s="69"/>
      <c r="D43" s="69"/>
      <c r="E43" s="69"/>
      <c r="F43" s="69"/>
      <c r="G43" s="69"/>
      <c r="H43" s="69"/>
      <c r="I43" s="69"/>
      <c r="J43" s="69"/>
      <c r="K43" s="69"/>
      <c r="L43" s="69"/>
      <c r="M43" s="69"/>
      <c r="N43" s="69"/>
      <c r="O43" s="69"/>
      <c r="P43" s="69"/>
      <c r="Q43" s="69"/>
      <c r="R43" s="69"/>
      <c r="S43" s="69"/>
      <c r="T43" s="69"/>
      <c r="U43" s="69"/>
      <c r="V43" s="77"/>
      <c r="W43" s="103" t="s">
        <v>93</v>
      </c>
      <c r="Y43" s="80"/>
      <c r="Z43" s="137" t="s">
        <v>94</v>
      </c>
      <c r="AA43" s="83">
        <v>81.566720815169489</v>
      </c>
      <c r="AB43" s="83">
        <v>76.319130416627686</v>
      </c>
      <c r="AC43" s="83">
        <v>76.809747465616226</v>
      </c>
      <c r="AD43" s="83">
        <v>77.252670804452208</v>
      </c>
      <c r="AE43" s="83">
        <v>82.585732281548701</v>
      </c>
      <c r="AF43" s="83">
        <v>81.060243525273307</v>
      </c>
      <c r="AG43" s="83">
        <v>77.842473837129177</v>
      </c>
      <c r="AH43" s="83">
        <v>78.257841689613883</v>
      </c>
      <c r="AI43" s="83">
        <v>87.122520485236208</v>
      </c>
      <c r="AJ43" s="83">
        <v>91.291770699929756</v>
      </c>
      <c r="AK43" s="83">
        <v>90.794205075979022</v>
      </c>
      <c r="AL43" s="83">
        <v>84.123217251581764</v>
      </c>
      <c r="AM43" s="83">
        <v>85.225015595035259</v>
      </c>
      <c r="AN43" s="83">
        <v>91.486609510315375</v>
      </c>
      <c r="AO43" s="83">
        <v>88.572096125796946</v>
      </c>
      <c r="AP43" s="83">
        <v>85.518395419897956</v>
      </c>
      <c r="AQ43" s="83">
        <v>86.790939329554917</v>
      </c>
      <c r="AR43" s="83">
        <v>89.286274289097562</v>
      </c>
      <c r="AS43" s="83">
        <v>91.702237787261183</v>
      </c>
      <c r="AT43" s="83">
        <v>89.635095272970446</v>
      </c>
      <c r="AU43" s="83">
        <v>93.988890147937354</v>
      </c>
      <c r="AV43" s="87">
        <v>100.33228775657726</v>
      </c>
      <c r="AW43" s="87">
        <v>109.18118083431011</v>
      </c>
      <c r="AX43" s="87">
        <v>110.66537828582426</v>
      </c>
      <c r="AY43" s="87">
        <v>109.43562253041895</v>
      </c>
      <c r="AZ43" s="87">
        <v>110.77920033628708</v>
      </c>
      <c r="BA43" s="87">
        <v>110.70183201544044</v>
      </c>
      <c r="BB43" s="87">
        <v>114.88599137454788</v>
      </c>
      <c r="BC43" s="87">
        <v>98.164138078990291</v>
      </c>
      <c r="BD43" s="87">
        <v>102.73135268922167</v>
      </c>
      <c r="BE43" s="87">
        <v>106.79133544618563</v>
      </c>
    </row>
    <row r="44" spans="1:57" s="70" customFormat="1" ht="15" customHeight="1">
      <c r="A44" s="69"/>
      <c r="B44" s="69"/>
      <c r="C44" s="69"/>
      <c r="D44" s="69"/>
      <c r="E44" s="69"/>
      <c r="F44" s="69"/>
      <c r="G44" s="69"/>
      <c r="H44" s="69"/>
      <c r="I44" s="69"/>
      <c r="J44" s="69"/>
      <c r="K44" s="69"/>
      <c r="L44" s="69"/>
      <c r="M44" s="69"/>
      <c r="N44" s="69"/>
      <c r="O44" s="69"/>
      <c r="P44" s="69"/>
      <c r="Q44" s="69"/>
      <c r="R44" s="69"/>
      <c r="S44" s="69"/>
      <c r="T44" s="69"/>
      <c r="U44" s="69"/>
      <c r="V44" s="77"/>
      <c r="W44" s="139" t="s">
        <v>95</v>
      </c>
      <c r="Y44" s="80"/>
      <c r="Z44" s="138" t="s">
        <v>96</v>
      </c>
      <c r="AA44" s="87">
        <v>413.48592225915218</v>
      </c>
      <c r="AB44" s="87">
        <v>473.84420483031772</v>
      </c>
      <c r="AC44" s="87">
        <v>487.19317471010379</v>
      </c>
      <c r="AD44" s="87">
        <v>465.43496960672672</v>
      </c>
      <c r="AE44" s="87">
        <v>516.79941997053595</v>
      </c>
      <c r="AF44" s="87">
        <v>513.30137869755129</v>
      </c>
      <c r="AG44" s="87">
        <v>520.19151470068459</v>
      </c>
      <c r="AH44" s="87">
        <v>500.92351747924624</v>
      </c>
      <c r="AI44" s="87">
        <v>488.95390543546546</v>
      </c>
      <c r="AJ44" s="87">
        <v>522.03117284725681</v>
      </c>
      <c r="AK44" s="87">
        <v>488.2154148370326</v>
      </c>
      <c r="AL44" s="87">
        <v>525.68294413648823</v>
      </c>
      <c r="AM44" s="87">
        <v>571.29799998722945</v>
      </c>
      <c r="AN44" s="87">
        <v>611.91217094037597</v>
      </c>
      <c r="AO44" s="87">
        <v>579.52373925556344</v>
      </c>
      <c r="AP44" s="87">
        <v>596.55668215940284</v>
      </c>
      <c r="AQ44" s="87">
        <v>582.2359368807995</v>
      </c>
      <c r="AR44" s="87">
        <v>632.99133011569313</v>
      </c>
      <c r="AS44" s="87">
        <v>632.90483846191557</v>
      </c>
      <c r="AT44" s="87">
        <v>601.50855281467898</v>
      </c>
      <c r="AU44" s="87">
        <v>628.06951574867855</v>
      </c>
      <c r="AV44" s="87">
        <v>751.6309225840954</v>
      </c>
      <c r="AW44" s="87">
        <v>861.31170419043963</v>
      </c>
      <c r="AX44" s="87">
        <v>854.87368453592853</v>
      </c>
      <c r="AY44" s="87">
        <v>796.94190741398984</v>
      </c>
      <c r="AZ44" s="87">
        <v>748.32970021403662</v>
      </c>
      <c r="BA44" s="87">
        <v>722.08348318500305</v>
      </c>
      <c r="BB44" s="87">
        <v>676.28714832977664</v>
      </c>
      <c r="BC44" s="87">
        <v>593.47607738275588</v>
      </c>
      <c r="BD44" s="87">
        <v>571.04589109666279</v>
      </c>
      <c r="BE44" s="87">
        <v>596.52821844436869</v>
      </c>
    </row>
    <row r="45" spans="1:57" s="70" customFormat="1" ht="15" customHeight="1">
      <c r="A45" s="69"/>
      <c r="B45" s="69"/>
      <c r="C45" s="69"/>
      <c r="D45" s="69"/>
      <c r="E45" s="69"/>
      <c r="F45" s="69"/>
      <c r="G45" s="69"/>
      <c r="H45" s="69"/>
      <c r="I45" s="69"/>
      <c r="J45" s="69"/>
      <c r="K45" s="69"/>
      <c r="L45" s="69"/>
      <c r="M45" s="69"/>
      <c r="N45" s="69"/>
      <c r="O45" s="69"/>
      <c r="P45" s="69"/>
      <c r="Q45" s="69"/>
      <c r="R45" s="69"/>
      <c r="S45" s="69"/>
      <c r="T45" s="69"/>
      <c r="U45" s="69"/>
      <c r="V45" s="77"/>
      <c r="W45" s="103" t="s">
        <v>97</v>
      </c>
      <c r="Y45" s="80"/>
      <c r="Z45" s="137" t="s">
        <v>98</v>
      </c>
      <c r="AA45" s="87">
        <v>400.47972074370023</v>
      </c>
      <c r="AB45" s="87">
        <v>397.70615652561798</v>
      </c>
      <c r="AC45" s="87">
        <v>457.68844409685136</v>
      </c>
      <c r="AD45" s="87">
        <v>489.43583273756116</v>
      </c>
      <c r="AE45" s="87">
        <v>538.95198840613079</v>
      </c>
      <c r="AF45" s="87">
        <v>539.99027992147467</v>
      </c>
      <c r="AG45" s="87">
        <v>582.70224406506202</v>
      </c>
      <c r="AH45" s="87">
        <v>532.08058037177295</v>
      </c>
      <c r="AI45" s="87">
        <v>567.08202804536609</v>
      </c>
      <c r="AJ45" s="87">
        <v>596.74553592815312</v>
      </c>
      <c r="AK45" s="87">
        <v>612.31076379648607</v>
      </c>
      <c r="AL45" s="87">
        <v>604.43847897492617</v>
      </c>
      <c r="AM45" s="87">
        <v>613.52926954879979</v>
      </c>
      <c r="AN45" s="87">
        <v>624.12561735226359</v>
      </c>
      <c r="AO45" s="87">
        <v>612.11233426634544</v>
      </c>
      <c r="AP45" s="87">
        <v>596.92125328505847</v>
      </c>
      <c r="AQ45" s="87">
        <v>581.43290792416383</v>
      </c>
      <c r="AR45" s="87">
        <v>570.75888061734292</v>
      </c>
      <c r="AS45" s="87">
        <v>572.94355404805162</v>
      </c>
      <c r="AT45" s="87">
        <v>541.67592091531378</v>
      </c>
      <c r="AU45" s="87">
        <v>538.78860321078071</v>
      </c>
      <c r="AV45" s="87">
        <v>523.59785359045952</v>
      </c>
      <c r="AW45" s="87">
        <v>536.4975228521705</v>
      </c>
      <c r="AX45" s="87">
        <v>517.38629506452082</v>
      </c>
      <c r="AY45" s="87">
        <v>486.19581323881721</v>
      </c>
      <c r="AZ45" s="87">
        <v>488.55211786926321</v>
      </c>
      <c r="BA45" s="87">
        <v>468.61625607700631</v>
      </c>
      <c r="BB45" s="87">
        <v>479.07209183549924</v>
      </c>
      <c r="BC45" s="87">
        <v>492.10956602004273</v>
      </c>
      <c r="BD45" s="87">
        <v>489.16323835182038</v>
      </c>
      <c r="BE45" s="87">
        <v>417.39277008269198</v>
      </c>
    </row>
    <row r="46" spans="1:57" s="70" customFormat="1" ht="15" customHeight="1">
      <c r="A46" s="69"/>
      <c r="B46" s="69"/>
      <c r="C46" s="69"/>
      <c r="D46" s="69"/>
      <c r="E46" s="69"/>
      <c r="F46" s="69"/>
      <c r="G46" s="69"/>
      <c r="H46" s="69"/>
      <c r="I46" s="69"/>
      <c r="J46" s="69"/>
      <c r="K46" s="69"/>
      <c r="L46" s="69"/>
      <c r="M46" s="69"/>
      <c r="N46" s="69"/>
      <c r="O46" s="69"/>
      <c r="P46" s="69"/>
      <c r="Q46" s="69"/>
      <c r="R46" s="69"/>
      <c r="S46" s="69"/>
      <c r="T46" s="69"/>
      <c r="U46" s="69"/>
      <c r="V46" s="77"/>
      <c r="W46" s="134" t="s">
        <v>116</v>
      </c>
      <c r="Y46" s="80"/>
      <c r="Z46" s="140" t="s">
        <v>99</v>
      </c>
      <c r="AA46" s="83">
        <v>91.506132510978091</v>
      </c>
      <c r="AB46" s="83">
        <v>93.367545011259594</v>
      </c>
      <c r="AC46" s="83">
        <v>94.44994143015964</v>
      </c>
      <c r="AD46" s="83">
        <v>94.437481853870537</v>
      </c>
      <c r="AE46" s="83">
        <v>97.975973752438534</v>
      </c>
      <c r="AF46" s="83">
        <v>100.01878310919034</v>
      </c>
      <c r="AG46" s="83">
        <v>103.15553087961469</v>
      </c>
      <c r="AH46" s="83">
        <v>105.26293431884282</v>
      </c>
      <c r="AI46" s="83">
        <v>105.8690873332914</v>
      </c>
      <c r="AJ46" s="83">
        <v>108.38834715581143</v>
      </c>
      <c r="AK46" s="83">
        <v>112.22135523706731</v>
      </c>
      <c r="AL46" s="87">
        <v>114.19962869828373</v>
      </c>
      <c r="AM46" s="87">
        <v>116.36863389195835</v>
      </c>
      <c r="AN46" s="87">
        <v>117.7317366340188</v>
      </c>
      <c r="AO46" s="83">
        <v>111.91058325561579</v>
      </c>
      <c r="AP46" s="83">
        <v>103.63544190866558</v>
      </c>
      <c r="AQ46" s="83">
        <v>94.577701258597997</v>
      </c>
      <c r="AR46" s="83">
        <v>92.326737697918034</v>
      </c>
      <c r="AS46" s="83">
        <v>90.113637468157535</v>
      </c>
      <c r="AT46" s="83">
        <v>75.143506396040081</v>
      </c>
      <c r="AU46" s="83">
        <v>72.888570640817278</v>
      </c>
      <c r="AV46" s="83">
        <v>79.786229496805674</v>
      </c>
      <c r="AW46" s="83">
        <v>81.526058788761503</v>
      </c>
      <c r="AX46" s="83">
        <v>76.351569502580801</v>
      </c>
      <c r="AY46" s="83">
        <v>67.99251167178511</v>
      </c>
      <c r="AZ46" s="83">
        <v>66.33323657737148</v>
      </c>
      <c r="BA46" s="83">
        <v>66.408699091055681</v>
      </c>
      <c r="BB46" s="83">
        <v>69.117046296695307</v>
      </c>
      <c r="BC46" s="87">
        <v>69.58834278251733</v>
      </c>
      <c r="BD46" s="87">
        <v>73.047949853477107</v>
      </c>
      <c r="BE46" s="87">
        <v>70.037069209101503</v>
      </c>
    </row>
    <row r="47" spans="1:57" s="70" customFormat="1" ht="15" customHeight="1">
      <c r="A47" s="69"/>
      <c r="B47" s="69"/>
      <c r="C47" s="69"/>
      <c r="D47" s="69"/>
      <c r="E47" s="69"/>
      <c r="F47" s="69"/>
      <c r="G47" s="69"/>
      <c r="H47" s="69"/>
      <c r="I47" s="69"/>
      <c r="J47" s="69"/>
      <c r="K47" s="69"/>
      <c r="L47" s="69"/>
      <c r="M47" s="69"/>
      <c r="N47" s="69"/>
      <c r="O47" s="69"/>
      <c r="P47" s="69"/>
      <c r="Q47" s="69"/>
      <c r="R47" s="69"/>
      <c r="S47" s="69"/>
      <c r="T47" s="69"/>
      <c r="U47" s="69"/>
      <c r="V47" s="92"/>
      <c r="W47" s="103" t="s">
        <v>81</v>
      </c>
      <c r="Y47" s="95"/>
      <c r="Z47" s="141" t="s">
        <v>82</v>
      </c>
      <c r="AA47" s="83">
        <v>17.18797113494028</v>
      </c>
      <c r="AB47" s="83">
        <v>21.469661224083158</v>
      </c>
      <c r="AC47" s="83">
        <v>25.970082742723267</v>
      </c>
      <c r="AD47" s="83">
        <v>27.917758916184585</v>
      </c>
      <c r="AE47" s="83">
        <v>35.139329743286773</v>
      </c>
      <c r="AF47" s="83">
        <v>37.064648823393718</v>
      </c>
      <c r="AG47" s="83">
        <v>34.856812786447747</v>
      </c>
      <c r="AH47" s="83">
        <v>32.059603857972967</v>
      </c>
      <c r="AI47" s="83">
        <v>29.725367894150178</v>
      </c>
      <c r="AJ47" s="83">
        <v>28.728855622575463</v>
      </c>
      <c r="AK47" s="83">
        <v>27.740953625197086</v>
      </c>
      <c r="AL47" s="83">
        <v>26.283838601119388</v>
      </c>
      <c r="AM47" s="83">
        <v>27.05142934884735</v>
      </c>
      <c r="AN47" s="83">
        <v>27.246560853186949</v>
      </c>
      <c r="AO47" s="83">
        <v>26.14588190483348</v>
      </c>
      <c r="AP47" s="83">
        <v>25.224331731874781</v>
      </c>
      <c r="AQ47" s="83">
        <v>24.592551163955957</v>
      </c>
      <c r="AR47" s="83">
        <v>27.472032956071288</v>
      </c>
      <c r="AS47" s="83">
        <v>32.364681784361451</v>
      </c>
      <c r="AT47" s="83">
        <v>35.04371972278858</v>
      </c>
      <c r="AU47" s="83">
        <v>34.839021462944537</v>
      </c>
      <c r="AV47" s="83">
        <v>38.048800509566014</v>
      </c>
      <c r="AW47" s="83">
        <v>50.33583300387793</v>
      </c>
      <c r="AX47" s="83">
        <v>43.897996076013278</v>
      </c>
      <c r="AY47" s="83">
        <v>44.345218070933818</v>
      </c>
      <c r="AZ47" s="83">
        <v>38.653737840108427</v>
      </c>
      <c r="BA47" s="83">
        <v>35.523401128152123</v>
      </c>
      <c r="BB47" s="83">
        <v>36.550127976276599</v>
      </c>
      <c r="BC47" s="87">
        <v>38.320234718692184</v>
      </c>
      <c r="BD47" s="87">
        <v>36.157150793048835</v>
      </c>
      <c r="BE47" s="87">
        <v>33.518376407044663</v>
      </c>
    </row>
    <row r="48" spans="1:57">
      <c r="AY48" s="54"/>
      <c r="AZ48" s="54"/>
      <c r="BC48" s="54"/>
      <c r="BD48" s="54"/>
    </row>
    <row r="49" spans="1:57">
      <c r="V49" s="54" t="s">
        <v>100</v>
      </c>
      <c r="Y49" s="68" t="s">
        <v>120</v>
      </c>
      <c r="Z49" s="68"/>
      <c r="AY49" s="54"/>
      <c r="AZ49" s="54"/>
      <c r="BC49" s="54"/>
      <c r="BD49" s="54"/>
    </row>
    <row r="50" spans="1:57">
      <c r="V50" s="60" t="s">
        <v>54</v>
      </c>
      <c r="W50" s="61"/>
      <c r="Y50" s="60" t="s">
        <v>55</v>
      </c>
      <c r="Z50" s="61"/>
      <c r="AA50" s="62">
        <v>1990</v>
      </c>
      <c r="AB50" s="62">
        <v>1991</v>
      </c>
      <c r="AC50" s="62">
        <v>1992</v>
      </c>
      <c r="AD50" s="62">
        <v>1993</v>
      </c>
      <c r="AE50" s="62">
        <v>1994</v>
      </c>
      <c r="AF50" s="62">
        <v>1995</v>
      </c>
      <c r="AG50" s="62">
        <v>1996</v>
      </c>
      <c r="AH50" s="62">
        <v>1997</v>
      </c>
      <c r="AI50" s="62">
        <v>1998</v>
      </c>
      <c r="AJ50" s="62">
        <v>1999</v>
      </c>
      <c r="AK50" s="62">
        <v>2000</v>
      </c>
      <c r="AL50" s="62">
        <v>2001</v>
      </c>
      <c r="AM50" s="62">
        <v>2002</v>
      </c>
      <c r="AN50" s="62">
        <v>2003</v>
      </c>
      <c r="AO50" s="62">
        <v>2004</v>
      </c>
      <c r="AP50" s="62">
        <v>2005</v>
      </c>
      <c r="AQ50" s="62">
        <f t="shared" ref="AQ50:BE50" si="9">AP50+1</f>
        <v>2006</v>
      </c>
      <c r="AR50" s="62">
        <f t="shared" si="9"/>
        <v>2007</v>
      </c>
      <c r="AS50" s="62">
        <f t="shared" si="9"/>
        <v>2008</v>
      </c>
      <c r="AT50" s="62">
        <f t="shared" si="9"/>
        <v>2009</v>
      </c>
      <c r="AU50" s="62">
        <f t="shared" si="9"/>
        <v>2010</v>
      </c>
      <c r="AV50" s="62">
        <f t="shared" si="9"/>
        <v>2011</v>
      </c>
      <c r="AW50" s="62">
        <f t="shared" si="9"/>
        <v>2012</v>
      </c>
      <c r="AX50" s="62">
        <f t="shared" si="9"/>
        <v>2013</v>
      </c>
      <c r="AY50" s="62">
        <f t="shared" si="9"/>
        <v>2014</v>
      </c>
      <c r="AZ50" s="62">
        <f t="shared" si="9"/>
        <v>2015</v>
      </c>
      <c r="BA50" s="62">
        <f t="shared" si="9"/>
        <v>2016</v>
      </c>
      <c r="BB50" s="62">
        <f t="shared" si="9"/>
        <v>2017</v>
      </c>
      <c r="BC50" s="62">
        <f t="shared" si="9"/>
        <v>2018</v>
      </c>
      <c r="BD50" s="62">
        <f t="shared" si="9"/>
        <v>2019</v>
      </c>
      <c r="BE50" s="62">
        <f t="shared" si="9"/>
        <v>2020</v>
      </c>
    </row>
    <row r="51" spans="1:57" s="70" customFormat="1" ht="15" customHeight="1">
      <c r="A51" s="69"/>
      <c r="B51" s="69"/>
      <c r="C51" s="69"/>
      <c r="D51" s="69"/>
      <c r="E51" s="69"/>
      <c r="F51" s="69"/>
      <c r="G51" s="69"/>
      <c r="H51" s="69"/>
      <c r="I51" s="69"/>
      <c r="J51" s="69"/>
      <c r="K51" s="69"/>
      <c r="L51" s="69"/>
      <c r="M51" s="69"/>
      <c r="N51" s="69"/>
      <c r="O51" s="69"/>
      <c r="P51" s="69"/>
      <c r="Q51" s="69"/>
      <c r="R51" s="69"/>
      <c r="S51" s="69"/>
      <c r="T51" s="69"/>
      <c r="U51" s="69"/>
      <c r="V51" s="71" t="s">
        <v>62</v>
      </c>
      <c r="W51" s="131"/>
      <c r="Y51" s="74" t="s">
        <v>63</v>
      </c>
      <c r="Z51" s="75"/>
      <c r="AA51" s="112">
        <f t="shared" ref="AA51:BE51" si="10">SUM(AA52:AA59)</f>
        <v>1.0000000000000002</v>
      </c>
      <c r="AB51" s="112">
        <f t="shared" si="10"/>
        <v>1</v>
      </c>
      <c r="AC51" s="112">
        <f t="shared" si="10"/>
        <v>1.0000000000000002</v>
      </c>
      <c r="AD51" s="112">
        <f t="shared" si="10"/>
        <v>0.99999999999999989</v>
      </c>
      <c r="AE51" s="112">
        <f t="shared" si="10"/>
        <v>1.0000000000000002</v>
      </c>
      <c r="AF51" s="112">
        <f t="shared" si="10"/>
        <v>0.99999999999999989</v>
      </c>
      <c r="AG51" s="112">
        <f t="shared" si="10"/>
        <v>0.99999999999999989</v>
      </c>
      <c r="AH51" s="112">
        <f t="shared" si="10"/>
        <v>1</v>
      </c>
      <c r="AI51" s="112">
        <f t="shared" si="10"/>
        <v>1</v>
      </c>
      <c r="AJ51" s="112">
        <f t="shared" si="10"/>
        <v>1</v>
      </c>
      <c r="AK51" s="112">
        <f t="shared" si="10"/>
        <v>1</v>
      </c>
      <c r="AL51" s="112">
        <f t="shared" si="10"/>
        <v>0.99999999999999989</v>
      </c>
      <c r="AM51" s="112">
        <f t="shared" si="10"/>
        <v>1.0000000000000002</v>
      </c>
      <c r="AN51" s="112">
        <f t="shared" si="10"/>
        <v>1.0000000000000002</v>
      </c>
      <c r="AO51" s="112">
        <f t="shared" si="10"/>
        <v>1</v>
      </c>
      <c r="AP51" s="112">
        <f t="shared" si="10"/>
        <v>1.0000000000000002</v>
      </c>
      <c r="AQ51" s="112">
        <f t="shared" si="10"/>
        <v>1.0000000000000002</v>
      </c>
      <c r="AR51" s="112">
        <f t="shared" si="10"/>
        <v>1</v>
      </c>
      <c r="AS51" s="112">
        <f t="shared" si="10"/>
        <v>1.0000000000000002</v>
      </c>
      <c r="AT51" s="112">
        <f t="shared" si="10"/>
        <v>1.0000000000000002</v>
      </c>
      <c r="AU51" s="112">
        <f t="shared" si="10"/>
        <v>0.99999999999999978</v>
      </c>
      <c r="AV51" s="112">
        <f t="shared" si="10"/>
        <v>1</v>
      </c>
      <c r="AW51" s="112">
        <f t="shared" si="10"/>
        <v>1</v>
      </c>
      <c r="AX51" s="112">
        <f t="shared" si="10"/>
        <v>0.99999999999999967</v>
      </c>
      <c r="AY51" s="112">
        <f t="shared" si="10"/>
        <v>1</v>
      </c>
      <c r="AZ51" s="112">
        <f t="shared" si="10"/>
        <v>1.0000000000000002</v>
      </c>
      <c r="BA51" s="112">
        <f t="shared" si="10"/>
        <v>0.99999999999999989</v>
      </c>
      <c r="BB51" s="112">
        <f t="shared" si="10"/>
        <v>1</v>
      </c>
      <c r="BC51" s="142">
        <f t="shared" si="10"/>
        <v>0.99999999999999989</v>
      </c>
      <c r="BD51" s="142">
        <f>SUM(BD52:BD59)</f>
        <v>0.99999999999999978</v>
      </c>
      <c r="BE51" s="142">
        <f t="shared" si="10"/>
        <v>1</v>
      </c>
    </row>
    <row r="52" spans="1:57" s="70" customFormat="1" ht="15" customHeight="1">
      <c r="A52" s="69"/>
      <c r="B52" s="69"/>
      <c r="C52" s="69"/>
      <c r="D52" s="69"/>
      <c r="E52" s="69"/>
      <c r="F52" s="69"/>
      <c r="G52" s="69"/>
      <c r="H52" s="69"/>
      <c r="I52" s="69"/>
      <c r="J52" s="69"/>
      <c r="K52" s="69"/>
      <c r="L52" s="69"/>
      <c r="M52" s="69"/>
      <c r="N52" s="69"/>
      <c r="O52" s="69"/>
      <c r="P52" s="69"/>
      <c r="Q52" s="69"/>
      <c r="R52" s="69"/>
      <c r="S52" s="69"/>
      <c r="T52" s="69"/>
      <c r="U52" s="69"/>
      <c r="V52" s="77"/>
      <c r="W52" s="133" t="s">
        <v>87</v>
      </c>
      <c r="Y52" s="80"/>
      <c r="Z52" s="107" t="s">
        <v>88</v>
      </c>
      <c r="AA52" s="101">
        <f t="shared" ref="AA52:BE59" si="11">+AA40/AA$11</f>
        <v>0.14715201023800084</v>
      </c>
      <c r="AB52" s="101">
        <f t="shared" si="11"/>
        <v>0.13692145099623509</v>
      </c>
      <c r="AC52" s="101">
        <f t="shared" si="11"/>
        <v>0.13412702156931644</v>
      </c>
      <c r="AD52" s="101">
        <f t="shared" si="11"/>
        <v>0.14050857993897792</v>
      </c>
      <c r="AE52" s="101">
        <f t="shared" si="11"/>
        <v>0.13612681600415749</v>
      </c>
      <c r="AF52" s="101">
        <f t="shared" si="11"/>
        <v>0.14382243895601526</v>
      </c>
      <c r="AG52" s="101">
        <f t="shared" si="11"/>
        <v>0.13802040141081234</v>
      </c>
      <c r="AH52" s="101">
        <f t="shared" si="11"/>
        <v>0.1282358323547613</v>
      </c>
      <c r="AI52" s="101">
        <f t="shared" si="11"/>
        <v>0.13545559080787137</v>
      </c>
      <c r="AJ52" s="101">
        <f t="shared" si="11"/>
        <v>0.1384889919387372</v>
      </c>
      <c r="AK52" s="101">
        <f t="shared" si="11"/>
        <v>0.15550518404920702</v>
      </c>
      <c r="AL52" s="101">
        <f t="shared" si="11"/>
        <v>0.13157516524940854</v>
      </c>
      <c r="AM52" s="101">
        <f t="shared" si="11"/>
        <v>0.14231390414555703</v>
      </c>
      <c r="AN52" s="101">
        <f t="shared" si="11"/>
        <v>0.12355240014483984</v>
      </c>
      <c r="AO52" s="101">
        <f t="shared" si="11"/>
        <v>0.13564450307708409</v>
      </c>
      <c r="AP52" s="101">
        <f t="shared" si="11"/>
        <v>0.14874321628654008</v>
      </c>
      <c r="AQ52" s="101">
        <f t="shared" si="11"/>
        <v>0.13015773346618659</v>
      </c>
      <c r="AR52" s="101">
        <f t="shared" si="11"/>
        <v>0.13590161033540643</v>
      </c>
      <c r="AS52" s="101">
        <f t="shared" si="11"/>
        <v>0.13001589193426225</v>
      </c>
      <c r="AT52" s="101">
        <f t="shared" si="11"/>
        <v>0.13607909858741934</v>
      </c>
      <c r="AU52" s="101">
        <f t="shared" si="11"/>
        <v>0.16194882649563908</v>
      </c>
      <c r="AV52" s="101">
        <f t="shared" si="11"/>
        <v>0.14339617919056355</v>
      </c>
      <c r="AW52" s="101">
        <f t="shared" si="11"/>
        <v>0.13630926510556773</v>
      </c>
      <c r="AX52" s="101">
        <f t="shared" si="11"/>
        <v>0.13318898295899589</v>
      </c>
      <c r="AY52" s="101">
        <f t="shared" si="11"/>
        <v>0.13395509020809546</v>
      </c>
      <c r="AZ52" s="102">
        <f t="shared" si="11"/>
        <v>0.13113837920930344</v>
      </c>
      <c r="BA52" s="101">
        <f t="shared" si="11"/>
        <v>0.13898845842709801</v>
      </c>
      <c r="BB52" s="101">
        <f t="shared" si="11"/>
        <v>0.15705658062337269</v>
      </c>
      <c r="BC52" s="101">
        <f t="shared" si="11"/>
        <v>0.15722267994955352</v>
      </c>
      <c r="BD52" s="101">
        <f t="shared" si="11"/>
        <v>0.15047242704591379</v>
      </c>
      <c r="BE52" s="101">
        <f t="shared" si="11"/>
        <v>0.15939841527672977</v>
      </c>
    </row>
    <row r="53" spans="1:57" s="70" customFormat="1" ht="15" customHeight="1">
      <c r="A53" s="69"/>
      <c r="B53" s="69"/>
      <c r="C53" s="69"/>
      <c r="D53" s="69"/>
      <c r="E53" s="69"/>
      <c r="F53" s="69"/>
      <c r="G53" s="69"/>
      <c r="H53" s="69"/>
      <c r="I53" s="69"/>
      <c r="J53" s="69"/>
      <c r="K53" s="69"/>
      <c r="L53" s="69"/>
      <c r="M53" s="69"/>
      <c r="N53" s="69"/>
      <c r="O53" s="69"/>
      <c r="P53" s="69"/>
      <c r="Q53" s="69"/>
      <c r="R53" s="69"/>
      <c r="S53" s="69"/>
      <c r="T53" s="69"/>
      <c r="U53" s="69"/>
      <c r="V53" s="77"/>
      <c r="W53" s="103" t="s">
        <v>89</v>
      </c>
      <c r="Y53" s="80"/>
      <c r="Z53" s="108" t="s">
        <v>90</v>
      </c>
      <c r="AA53" s="101">
        <f t="shared" si="11"/>
        <v>2.2245842706379162E-2</v>
      </c>
      <c r="AB53" s="101">
        <f t="shared" si="11"/>
        <v>1.6851391760404635E-2</v>
      </c>
      <c r="AC53" s="101">
        <f t="shared" si="11"/>
        <v>1.7700760417494223E-2</v>
      </c>
      <c r="AD53" s="101">
        <f t="shared" si="11"/>
        <v>1.0135778181744865E-2</v>
      </c>
      <c r="AE53" s="101">
        <f t="shared" si="11"/>
        <v>2.8317402677440706E-2</v>
      </c>
      <c r="AF53" s="101">
        <f t="shared" si="11"/>
        <v>2.1386323513576656E-2</v>
      </c>
      <c r="AG53" s="101">
        <f t="shared" si="11"/>
        <v>1.6289340378231858E-2</v>
      </c>
      <c r="AH53" s="101">
        <f t="shared" si="11"/>
        <v>1.7858324339711615E-2</v>
      </c>
      <c r="AI53" s="101">
        <f t="shared" si="11"/>
        <v>1.9496431897793036E-2</v>
      </c>
      <c r="AJ53" s="101">
        <f t="shared" si="11"/>
        <v>2.1005194839655243E-2</v>
      </c>
      <c r="AK53" s="101">
        <f t="shared" si="11"/>
        <v>1.9780168184465929E-2</v>
      </c>
      <c r="AL53" s="101">
        <f t="shared" si="11"/>
        <v>1.9026955547240109E-2</v>
      </c>
      <c r="AM53" s="101">
        <f t="shared" si="11"/>
        <v>2.0019071418333357E-2</v>
      </c>
      <c r="AN53" s="101">
        <f t="shared" si="11"/>
        <v>1.5812192427569465E-2</v>
      </c>
      <c r="AO53" s="101">
        <f t="shared" si="11"/>
        <v>2.2987187925993417E-2</v>
      </c>
      <c r="AP53" s="101">
        <f t="shared" si="11"/>
        <v>2.1075100212167502E-2</v>
      </c>
      <c r="AQ53" s="101">
        <f t="shared" si="11"/>
        <v>1.9222001516276427E-2</v>
      </c>
      <c r="AR53" s="101">
        <f t="shared" si="11"/>
        <v>2.3076299841801814E-2</v>
      </c>
      <c r="AS53" s="101">
        <f t="shared" si="11"/>
        <v>1.9023192467051492E-2</v>
      </c>
      <c r="AT53" s="101">
        <f t="shared" si="11"/>
        <v>1.5355747215552277E-2</v>
      </c>
      <c r="AU53" s="101">
        <f t="shared" si="11"/>
        <v>2.6226621740013722E-2</v>
      </c>
      <c r="AV53" s="101">
        <f t="shared" si="11"/>
        <v>2.2538634235059158E-2</v>
      </c>
      <c r="AW53" s="101">
        <f t="shared" si="11"/>
        <v>2.3036817717501094E-2</v>
      </c>
      <c r="AX53" s="101">
        <f t="shared" si="11"/>
        <v>2.5631098385967652E-2</v>
      </c>
      <c r="AY53" s="101">
        <f t="shared" si="11"/>
        <v>1.9881409639114812E-2</v>
      </c>
      <c r="AZ53" s="102">
        <f t="shared" si="11"/>
        <v>2.0918762365755236E-2</v>
      </c>
      <c r="BA53" s="101">
        <f t="shared" si="11"/>
        <v>2.2484662955710288E-2</v>
      </c>
      <c r="BB53" s="101">
        <f t="shared" si="11"/>
        <v>2.3562835083892456E-2</v>
      </c>
      <c r="BC53" s="101">
        <f t="shared" si="11"/>
        <v>2.9590883485104365E-2</v>
      </c>
      <c r="BD53" s="101">
        <f t="shared" si="11"/>
        <v>2.431416706319291E-2</v>
      </c>
      <c r="BE53" s="101">
        <f t="shared" si="11"/>
        <v>2.5681890484984114E-2</v>
      </c>
    </row>
    <row r="54" spans="1:57" s="70" customFormat="1" ht="15" customHeight="1">
      <c r="A54" s="69"/>
      <c r="B54" s="69"/>
      <c r="C54" s="69"/>
      <c r="D54" s="69"/>
      <c r="E54" s="69"/>
      <c r="F54" s="69"/>
      <c r="G54" s="69"/>
      <c r="H54" s="69"/>
      <c r="I54" s="69"/>
      <c r="J54" s="69"/>
      <c r="K54" s="69"/>
      <c r="L54" s="69"/>
      <c r="M54" s="69"/>
      <c r="N54" s="69"/>
      <c r="O54" s="69"/>
      <c r="P54" s="69"/>
      <c r="Q54" s="69"/>
      <c r="R54" s="69"/>
      <c r="S54" s="69"/>
      <c r="T54" s="69"/>
      <c r="U54" s="69"/>
      <c r="V54" s="77"/>
      <c r="W54" s="134" t="s">
        <v>91</v>
      </c>
      <c r="Y54" s="80"/>
      <c r="Z54" s="109" t="s">
        <v>92</v>
      </c>
      <c r="AA54" s="101">
        <f t="shared" si="11"/>
        <v>0.18297258568131125</v>
      </c>
      <c r="AB54" s="101">
        <f t="shared" si="11"/>
        <v>0.17231113397218406</v>
      </c>
      <c r="AC54" s="101">
        <f t="shared" si="11"/>
        <v>0.17137168521467883</v>
      </c>
      <c r="AD54" s="101">
        <f t="shared" si="11"/>
        <v>0.17910954122342071</v>
      </c>
      <c r="AE54" s="101">
        <f t="shared" si="11"/>
        <v>0.15105783346262369</v>
      </c>
      <c r="AF54" s="101">
        <f t="shared" si="11"/>
        <v>0.15643580108294727</v>
      </c>
      <c r="AG54" s="101">
        <f t="shared" si="11"/>
        <v>0.15968441982395248</v>
      </c>
      <c r="AH54" s="101">
        <f t="shared" si="11"/>
        <v>0.16880183184043374</v>
      </c>
      <c r="AI54" s="101">
        <f t="shared" si="11"/>
        <v>0.15143541195910201</v>
      </c>
      <c r="AJ54" s="101">
        <f t="shared" si="11"/>
        <v>0.14473397245647979</v>
      </c>
      <c r="AK54" s="101">
        <f t="shared" si="11"/>
        <v>0.15227071806696865</v>
      </c>
      <c r="AL54" s="101">
        <f t="shared" si="11"/>
        <v>0.15206076249386319</v>
      </c>
      <c r="AM54" s="101">
        <f t="shared" si="11"/>
        <v>0.14432059464046268</v>
      </c>
      <c r="AN54" s="101">
        <f t="shared" si="11"/>
        <v>0.14859980562571917</v>
      </c>
      <c r="AO54" s="101">
        <f t="shared" si="11"/>
        <v>0.14441509530982696</v>
      </c>
      <c r="AP54" s="101">
        <f t="shared" si="11"/>
        <v>0.14690867093844653</v>
      </c>
      <c r="AQ54" s="101">
        <f t="shared" si="11"/>
        <v>0.15423850108350487</v>
      </c>
      <c r="AR54" s="101">
        <f t="shared" si="11"/>
        <v>0.14825351815660126</v>
      </c>
      <c r="AS54" s="101">
        <f t="shared" si="11"/>
        <v>0.14295768173476683</v>
      </c>
      <c r="AT54" s="101">
        <f t="shared" si="11"/>
        <v>0.14689971985060224</v>
      </c>
      <c r="AU54" s="101">
        <f t="shared" si="11"/>
        <v>0.14088377023299672</v>
      </c>
      <c r="AV54" s="101">
        <f t="shared" si="11"/>
        <v>0.1406686903822357</v>
      </c>
      <c r="AW54" s="101">
        <f t="shared" si="11"/>
        <v>0.13598503257088582</v>
      </c>
      <c r="AX54" s="101">
        <f t="shared" si="11"/>
        <v>0.1339712952213031</v>
      </c>
      <c r="AY54" s="101">
        <f t="shared" si="11"/>
        <v>0.13597120300244001</v>
      </c>
      <c r="AZ54" s="102">
        <f t="shared" si="11"/>
        <v>0.14369067989609652</v>
      </c>
      <c r="BA54" s="101">
        <f t="shared" si="11"/>
        <v>0.14593969361415787</v>
      </c>
      <c r="BB54" s="101">
        <f t="shared" si="11"/>
        <v>0.15059884456465145</v>
      </c>
      <c r="BC54" s="101">
        <f t="shared" si="11"/>
        <v>0.13746784216170541</v>
      </c>
      <c r="BD54" s="101">
        <f t="shared" si="11"/>
        <v>0.14175336980388697</v>
      </c>
      <c r="BE54" s="101">
        <f t="shared" si="11"/>
        <v>0.14986044331317508</v>
      </c>
    </row>
    <row r="55" spans="1:57" s="70" customFormat="1" ht="15" customHeight="1">
      <c r="A55" s="69"/>
      <c r="B55" s="69"/>
      <c r="C55" s="69"/>
      <c r="D55" s="69"/>
      <c r="E55" s="69"/>
      <c r="F55" s="69"/>
      <c r="G55" s="69"/>
      <c r="H55" s="69"/>
      <c r="I55" s="69"/>
      <c r="J55" s="69"/>
      <c r="K55" s="69"/>
      <c r="L55" s="69"/>
      <c r="M55" s="69"/>
      <c r="N55" s="69"/>
      <c r="O55" s="69"/>
      <c r="P55" s="69"/>
      <c r="Q55" s="69"/>
      <c r="R55" s="69"/>
      <c r="S55" s="69"/>
      <c r="T55" s="69"/>
      <c r="U55" s="69"/>
      <c r="V55" s="77"/>
      <c r="W55" s="103" t="s">
        <v>93</v>
      </c>
      <c r="Y55" s="80"/>
      <c r="Z55" s="108" t="s">
        <v>94</v>
      </c>
      <c r="AA55" s="101">
        <f t="shared" si="11"/>
        <v>5.260269604093637E-2</v>
      </c>
      <c r="AB55" s="101">
        <f t="shared" si="11"/>
        <v>4.8397817541096705E-2</v>
      </c>
      <c r="AC55" s="101">
        <f t="shared" si="11"/>
        <v>4.55164692723821E-2</v>
      </c>
      <c r="AD55" s="101">
        <f t="shared" si="11"/>
        <v>4.4849940278393598E-2</v>
      </c>
      <c r="AE55" s="101">
        <f t="shared" si="11"/>
        <v>4.4460777537380286E-2</v>
      </c>
      <c r="AF55" s="101">
        <f t="shared" si="11"/>
        <v>4.3248488854565011E-2</v>
      </c>
      <c r="AG55" s="101">
        <f t="shared" si="11"/>
        <v>4.049323160434487E-2</v>
      </c>
      <c r="AH55" s="101">
        <f t="shared" si="11"/>
        <v>4.2940435530776762E-2</v>
      </c>
      <c r="AI55" s="101">
        <f t="shared" si="11"/>
        <v>4.7256412476393103E-2</v>
      </c>
      <c r="AJ55" s="101">
        <f t="shared" si="11"/>
        <v>4.7148840863820263E-2</v>
      </c>
      <c r="AK55" s="101">
        <f t="shared" si="11"/>
        <v>4.5861042433652521E-2</v>
      </c>
      <c r="AL55" s="101">
        <f t="shared" si="11"/>
        <v>4.330185624314413E-2</v>
      </c>
      <c r="AM55" s="101">
        <f t="shared" si="11"/>
        <v>4.1805175998073318E-2</v>
      </c>
      <c r="AN55" s="101">
        <f t="shared" si="11"/>
        <v>4.4238780185494937E-2</v>
      </c>
      <c r="AO55" s="101">
        <f t="shared" si="11"/>
        <v>4.3525450415131207E-2</v>
      </c>
      <c r="AP55" s="101">
        <f t="shared" si="11"/>
        <v>4.150453407924333E-2</v>
      </c>
      <c r="AQ55" s="101">
        <f t="shared" si="11"/>
        <v>4.4128433088206832E-2</v>
      </c>
      <c r="AR55" s="101">
        <f t="shared" si="11"/>
        <v>4.3780564266180343E-2</v>
      </c>
      <c r="AS55" s="101">
        <f t="shared" si="11"/>
        <v>4.5721237532886309E-2</v>
      </c>
      <c r="AT55" s="101">
        <f t="shared" si="11"/>
        <v>4.6830625344444751E-2</v>
      </c>
      <c r="AU55" s="101">
        <f t="shared" si="11"/>
        <v>4.6077853085475753E-2</v>
      </c>
      <c r="AV55" s="101">
        <f t="shared" si="11"/>
        <v>4.6585133755053049E-2</v>
      </c>
      <c r="AW55" s="101">
        <f t="shared" si="11"/>
        <v>4.6945402544205421E-2</v>
      </c>
      <c r="AX55" s="101">
        <f t="shared" si="11"/>
        <v>4.8817823116983274E-2</v>
      </c>
      <c r="AY55" s="101">
        <f t="shared" si="11"/>
        <v>5.1644470928005018E-2</v>
      </c>
      <c r="AZ55" s="102">
        <f t="shared" si="11"/>
        <v>5.3706399318492075E-2</v>
      </c>
      <c r="BA55" s="101">
        <f t="shared" si="11"/>
        <v>5.4634668694639982E-2</v>
      </c>
      <c r="BB55" s="101">
        <f t="shared" si="11"/>
        <v>5.5841965562093768E-2</v>
      </c>
      <c r="BC55" s="101">
        <f t="shared" si="11"/>
        <v>5.1353620670876572E-2</v>
      </c>
      <c r="BD55" s="101">
        <f t="shared" si="11"/>
        <v>5.5192404836696449E-2</v>
      </c>
      <c r="BE55" s="101">
        <f t="shared" si="11"/>
        <v>5.8012280745537201E-2</v>
      </c>
    </row>
    <row r="56" spans="1:57" s="70" customFormat="1" ht="15" customHeight="1">
      <c r="A56" s="69"/>
      <c r="B56" s="69"/>
      <c r="C56" s="69"/>
      <c r="D56" s="69"/>
      <c r="E56" s="69"/>
      <c r="F56" s="69"/>
      <c r="G56" s="69"/>
      <c r="H56" s="69"/>
      <c r="I56" s="69"/>
      <c r="J56" s="69"/>
      <c r="K56" s="69"/>
      <c r="L56" s="69"/>
      <c r="M56" s="69"/>
      <c r="N56" s="69"/>
      <c r="O56" s="69"/>
      <c r="P56" s="69"/>
      <c r="Q56" s="69"/>
      <c r="R56" s="69"/>
      <c r="S56" s="69"/>
      <c r="T56" s="69"/>
      <c r="U56" s="69"/>
      <c r="V56" s="77"/>
      <c r="W56" s="143" t="s">
        <v>102</v>
      </c>
      <c r="Y56" s="80"/>
      <c r="Z56" s="109" t="s">
        <v>96</v>
      </c>
      <c r="AA56" s="101">
        <f t="shared" si="11"/>
        <v>0.26665868222275463</v>
      </c>
      <c r="AB56" s="101">
        <f t="shared" si="11"/>
        <v>0.3004885569724382</v>
      </c>
      <c r="AC56" s="101">
        <f t="shared" si="11"/>
        <v>0.28870441445382272</v>
      </c>
      <c r="AD56" s="101">
        <f t="shared" si="11"/>
        <v>0.27021370747397622</v>
      </c>
      <c r="AE56" s="101">
        <f t="shared" si="11"/>
        <v>0.27822365205195082</v>
      </c>
      <c r="AF56" s="101">
        <f t="shared" si="11"/>
        <v>0.27386432596532284</v>
      </c>
      <c r="AG56" s="101">
        <f t="shared" si="11"/>
        <v>0.2706007972904711</v>
      </c>
      <c r="AH56" s="101">
        <f t="shared" si="11"/>
        <v>0.27485902426851899</v>
      </c>
      <c r="AI56" s="101">
        <f t="shared" si="11"/>
        <v>0.26521509373821711</v>
      </c>
      <c r="AJ56" s="101">
        <f t="shared" si="11"/>
        <v>0.26960989480016406</v>
      </c>
      <c r="AK56" s="101">
        <f t="shared" si="11"/>
        <v>0.24660238875231974</v>
      </c>
      <c r="AL56" s="101">
        <f t="shared" si="11"/>
        <v>0.2705917346027677</v>
      </c>
      <c r="AM56" s="101">
        <f t="shared" si="11"/>
        <v>0.28023712603702616</v>
      </c>
      <c r="AN56" s="101">
        <f t="shared" si="11"/>
        <v>0.29589300738058338</v>
      </c>
      <c r="AO56" s="101">
        <f t="shared" si="11"/>
        <v>0.28478530915125155</v>
      </c>
      <c r="AP56" s="101">
        <f t="shared" si="11"/>
        <v>0.28952609579861566</v>
      </c>
      <c r="AQ56" s="101">
        <f t="shared" si="11"/>
        <v>0.29603504444898299</v>
      </c>
      <c r="AR56" s="101">
        <f t="shared" si="11"/>
        <v>0.3103804904921314</v>
      </c>
      <c r="AS56" s="101">
        <f t="shared" si="11"/>
        <v>0.31555601208076617</v>
      </c>
      <c r="AT56" s="101">
        <f t="shared" si="11"/>
        <v>0.31426330939414737</v>
      </c>
      <c r="AU56" s="101">
        <f t="shared" si="11"/>
        <v>0.30790974155117862</v>
      </c>
      <c r="AV56" s="101">
        <f t="shared" si="11"/>
        <v>0.34898862416020826</v>
      </c>
      <c r="AW56" s="101">
        <f t="shared" si="11"/>
        <v>0.37034426959182709</v>
      </c>
      <c r="AX56" s="101">
        <f t="shared" si="11"/>
        <v>0.37711046549040295</v>
      </c>
      <c r="AY56" s="101">
        <f t="shared" si="11"/>
        <v>0.37608999900658857</v>
      </c>
      <c r="AZ56" s="102">
        <f t="shared" si="11"/>
        <v>0.36279458219213884</v>
      </c>
      <c r="BA56" s="101">
        <f t="shared" si="11"/>
        <v>0.35636981931953732</v>
      </c>
      <c r="BB56" s="101">
        <f t="shared" si="11"/>
        <v>0.3287189603821844</v>
      </c>
      <c r="BC56" s="101">
        <f t="shared" si="11"/>
        <v>0.31047127751103587</v>
      </c>
      <c r="BD56" s="101">
        <f t="shared" si="11"/>
        <v>0.30679432497189163</v>
      </c>
      <c r="BE56" s="101">
        <f t="shared" si="11"/>
        <v>0.32405215588364394</v>
      </c>
    </row>
    <row r="57" spans="1:57" s="70" customFormat="1" ht="15" customHeight="1">
      <c r="A57" s="69"/>
      <c r="B57" s="69"/>
      <c r="C57" s="69"/>
      <c r="D57" s="69"/>
      <c r="E57" s="69"/>
      <c r="F57" s="69"/>
      <c r="G57" s="69"/>
      <c r="H57" s="69"/>
      <c r="I57" s="69"/>
      <c r="J57" s="69"/>
      <c r="K57" s="69"/>
      <c r="L57" s="69"/>
      <c r="M57" s="69"/>
      <c r="N57" s="69"/>
      <c r="O57" s="69"/>
      <c r="P57" s="69"/>
      <c r="Q57" s="69"/>
      <c r="R57" s="69"/>
      <c r="S57" s="69"/>
      <c r="T57" s="69"/>
      <c r="U57" s="69"/>
      <c r="V57" s="77"/>
      <c r="W57" s="103" t="s">
        <v>97</v>
      </c>
      <c r="Y57" s="80"/>
      <c r="Z57" s="108" t="s">
        <v>98</v>
      </c>
      <c r="AA57" s="101">
        <f t="shared" si="11"/>
        <v>0.2582709321927541</v>
      </c>
      <c r="AB57" s="101">
        <f t="shared" si="11"/>
        <v>0.25220557274987127</v>
      </c>
      <c r="AC57" s="101">
        <f t="shared" si="11"/>
        <v>0.27122029025527372</v>
      </c>
      <c r="AD57" s="101">
        <f t="shared" si="11"/>
        <v>0.284147688873436</v>
      </c>
      <c r="AE57" s="101">
        <f t="shared" si="11"/>
        <v>0.29014968806188546</v>
      </c>
      <c r="AF57" s="101">
        <f t="shared" si="11"/>
        <v>0.28810379277328474</v>
      </c>
      <c r="AG57" s="101">
        <f t="shared" si="11"/>
        <v>0.30311853878985417</v>
      </c>
      <c r="AH57" s="101">
        <f t="shared" si="11"/>
        <v>0.2919550471280718</v>
      </c>
      <c r="AI57" s="101">
        <f t="shared" si="11"/>
        <v>0.30759282532238696</v>
      </c>
      <c r="AJ57" s="101">
        <f t="shared" si="11"/>
        <v>0.30819711452582521</v>
      </c>
      <c r="AK57" s="101">
        <f t="shared" si="11"/>
        <v>0.30928416519042956</v>
      </c>
      <c r="AL57" s="101">
        <f t="shared" si="11"/>
        <v>0.31113061268356107</v>
      </c>
      <c r="AM57" s="101">
        <f t="shared" si="11"/>
        <v>0.30095270636654586</v>
      </c>
      <c r="AN57" s="101">
        <f t="shared" si="11"/>
        <v>0.30179887681890699</v>
      </c>
      <c r="AO57" s="101">
        <f t="shared" si="11"/>
        <v>0.30079975769976525</v>
      </c>
      <c r="AP57" s="101">
        <f t="shared" si="11"/>
        <v>0.28970303263933611</v>
      </c>
      <c r="AQ57" s="101">
        <f t="shared" si="11"/>
        <v>0.29562674826213986</v>
      </c>
      <c r="AR57" s="101">
        <f t="shared" si="11"/>
        <v>0.27986547823075592</v>
      </c>
      <c r="AS57" s="101">
        <f t="shared" si="11"/>
        <v>0.28566029531730824</v>
      </c>
      <c r="AT57" s="101">
        <f t="shared" si="11"/>
        <v>0.28300323699373137</v>
      </c>
      <c r="AU57" s="101">
        <f t="shared" si="11"/>
        <v>0.26413996445536142</v>
      </c>
      <c r="AV57" s="101">
        <f t="shared" si="11"/>
        <v>0.2431109325698719</v>
      </c>
      <c r="AW57" s="101">
        <f t="shared" si="11"/>
        <v>0.23068162463351449</v>
      </c>
      <c r="AX57" s="101">
        <f t="shared" si="11"/>
        <v>0.22823463875374009</v>
      </c>
      <c r="AY57" s="101">
        <f t="shared" si="11"/>
        <v>0.22944380414293719</v>
      </c>
      <c r="AZ57" s="102">
        <f t="shared" si="11"/>
        <v>0.23685290244496338</v>
      </c>
      <c r="BA57" s="101">
        <f t="shared" si="11"/>
        <v>0.23127615351585873</v>
      </c>
      <c r="BB57" s="101">
        <f t="shared" si="11"/>
        <v>0.2328597850265402</v>
      </c>
      <c r="BC57" s="101">
        <f t="shared" si="11"/>
        <v>0.25744236618842942</v>
      </c>
      <c r="BD57" s="101">
        <f t="shared" si="11"/>
        <v>0.2628028812588164</v>
      </c>
      <c r="BE57" s="101">
        <f t="shared" si="11"/>
        <v>0.22674036669760045</v>
      </c>
    </row>
    <row r="58" spans="1:57" s="70" customFormat="1" ht="15" customHeight="1">
      <c r="A58" s="69"/>
      <c r="B58" s="69"/>
      <c r="C58" s="69"/>
      <c r="D58" s="69"/>
      <c r="E58" s="69"/>
      <c r="F58" s="69"/>
      <c r="G58" s="69"/>
      <c r="H58" s="69"/>
      <c r="I58" s="69"/>
      <c r="J58" s="69"/>
      <c r="K58" s="69"/>
      <c r="L58" s="69"/>
      <c r="M58" s="69"/>
      <c r="N58" s="69"/>
      <c r="O58" s="69"/>
      <c r="P58" s="69"/>
      <c r="Q58" s="69"/>
      <c r="R58" s="69"/>
      <c r="S58" s="69"/>
      <c r="T58" s="69"/>
      <c r="U58" s="69"/>
      <c r="V58" s="77"/>
      <c r="W58" s="134" t="s">
        <v>116</v>
      </c>
      <c r="Y58" s="80"/>
      <c r="Z58" s="111" t="s">
        <v>99</v>
      </c>
      <c r="AA58" s="101">
        <f t="shared" si="11"/>
        <v>5.9012661367912118E-2</v>
      </c>
      <c r="AB58" s="101">
        <f t="shared" si="11"/>
        <v>5.9209078812178996E-2</v>
      </c>
      <c r="AC58" s="101">
        <f t="shared" si="11"/>
        <v>5.5969821523089949E-2</v>
      </c>
      <c r="AD58" s="101">
        <f t="shared" si="11"/>
        <v>5.4826783036527361E-2</v>
      </c>
      <c r="AE58" s="101">
        <f t="shared" si="11"/>
        <v>5.2746253531599632E-2</v>
      </c>
      <c r="AF58" s="101">
        <f t="shared" si="11"/>
        <v>5.3363536037198067E-2</v>
      </c>
      <c r="AG58" s="101">
        <f t="shared" si="11"/>
        <v>5.3660946232479578E-2</v>
      </c>
      <c r="AH58" s="101">
        <f t="shared" si="11"/>
        <v>5.7758253324005783E-2</v>
      </c>
      <c r="AI58" s="101">
        <f t="shared" si="11"/>
        <v>5.7424799370549784E-2</v>
      </c>
      <c r="AJ58" s="101">
        <f t="shared" si="11"/>
        <v>5.5978593605543796E-2</v>
      </c>
      <c r="AK58" s="101">
        <f t="shared" si="11"/>
        <v>5.6684105887400353E-2</v>
      </c>
      <c r="AL58" s="101">
        <f t="shared" si="11"/>
        <v>5.8783485302573081E-2</v>
      </c>
      <c r="AM58" s="101">
        <f t="shared" si="11"/>
        <v>5.7081963394701632E-2</v>
      </c>
      <c r="AN58" s="101">
        <f t="shared" si="11"/>
        <v>5.6929734806946672E-2</v>
      </c>
      <c r="AO58" s="101">
        <f t="shared" si="11"/>
        <v>5.4994278734270957E-2</v>
      </c>
      <c r="AP58" s="101">
        <f t="shared" si="11"/>
        <v>5.029725720876705E-2</v>
      </c>
      <c r="AQ58" s="101">
        <f t="shared" si="11"/>
        <v>4.8087574507967475E-2</v>
      </c>
      <c r="AR58" s="101">
        <f t="shared" si="11"/>
        <v>4.5271422796550095E-2</v>
      </c>
      <c r="AS58" s="101">
        <f t="shared" si="11"/>
        <v>4.4929187368275746E-2</v>
      </c>
      <c r="AT58" s="101">
        <f t="shared" si="11"/>
        <v>3.9259370276610882E-2</v>
      </c>
      <c r="AU58" s="101">
        <f t="shared" si="11"/>
        <v>3.5733466416207123E-2</v>
      </c>
      <c r="AV58" s="101">
        <f t="shared" si="11"/>
        <v>3.7045424319813676E-2</v>
      </c>
      <c r="AW58" s="101">
        <f t="shared" si="11"/>
        <v>3.5054334624655813E-2</v>
      </c>
      <c r="AX58" s="101">
        <f t="shared" si="11"/>
        <v>3.3680971162039545E-2</v>
      </c>
      <c r="AY58" s="101">
        <f t="shared" si="11"/>
        <v>3.2086785008048922E-2</v>
      </c>
      <c r="AZ58" s="102">
        <f t="shared" si="11"/>
        <v>3.215873811056362E-2</v>
      </c>
      <c r="BA58" s="101">
        <f t="shared" si="11"/>
        <v>3.2774681387168103E-2</v>
      </c>
      <c r="BB58" s="101">
        <f t="shared" si="11"/>
        <v>3.3595320655506584E-2</v>
      </c>
      <c r="BC58" s="101">
        <f t="shared" si="11"/>
        <v>3.640446937447489E-2</v>
      </c>
      <c r="BD58" s="101">
        <f t="shared" si="11"/>
        <v>3.9245000822682688E-2</v>
      </c>
      <c r="BE58" s="101">
        <f t="shared" si="11"/>
        <v>3.8046252578238904E-2</v>
      </c>
    </row>
    <row r="59" spans="1:57" s="70" customFormat="1" ht="15" customHeight="1">
      <c r="A59" s="69"/>
      <c r="B59" s="69"/>
      <c r="C59" s="69"/>
      <c r="D59" s="69"/>
      <c r="E59" s="69"/>
      <c r="F59" s="69"/>
      <c r="G59" s="69"/>
      <c r="H59" s="69"/>
      <c r="I59" s="69"/>
      <c r="J59" s="69"/>
      <c r="K59" s="69"/>
      <c r="L59" s="69"/>
      <c r="M59" s="69"/>
      <c r="N59" s="69"/>
      <c r="O59" s="69"/>
      <c r="P59" s="69"/>
      <c r="Q59" s="69"/>
      <c r="R59" s="69"/>
      <c r="S59" s="69"/>
      <c r="T59" s="69"/>
      <c r="U59" s="69"/>
      <c r="V59" s="92"/>
      <c r="W59" s="103" t="s">
        <v>81</v>
      </c>
      <c r="Y59" s="95"/>
      <c r="Z59" s="85" t="s">
        <v>82</v>
      </c>
      <c r="AA59" s="101">
        <f t="shared" si="11"/>
        <v>1.1084589549951653E-2</v>
      </c>
      <c r="AB59" s="101">
        <f t="shared" si="11"/>
        <v>1.3614997195591077E-2</v>
      </c>
      <c r="AC59" s="101">
        <f t="shared" si="11"/>
        <v>1.5389537293942213E-2</v>
      </c>
      <c r="AD59" s="101">
        <f t="shared" si="11"/>
        <v>1.620798099352324E-2</v>
      </c>
      <c r="AE59" s="101">
        <f t="shared" si="11"/>
        <v>1.891757667296216E-2</v>
      </c>
      <c r="AF59" s="101">
        <f t="shared" si="11"/>
        <v>1.9775292817090073E-2</v>
      </c>
      <c r="AG59" s="101">
        <f t="shared" si="11"/>
        <v>1.813232446985363E-2</v>
      </c>
      <c r="AH59" s="101">
        <f t="shared" si="11"/>
        <v>1.759125121372003E-2</v>
      </c>
      <c r="AI59" s="101">
        <f t="shared" si="11"/>
        <v>1.6123434427686656E-2</v>
      </c>
      <c r="AJ59" s="101">
        <f t="shared" si="11"/>
        <v>1.4837396969774415E-2</v>
      </c>
      <c r="AK59" s="101">
        <f t="shared" si="11"/>
        <v>1.4012227435556211E-2</v>
      </c>
      <c r="AL59" s="101">
        <f t="shared" si="11"/>
        <v>1.3529427877442169E-2</v>
      </c>
      <c r="AM59" s="101">
        <f t="shared" si="11"/>
        <v>1.3269457999300018E-2</v>
      </c>
      <c r="AN59" s="101">
        <f t="shared" si="11"/>
        <v>1.3175202609939783E-2</v>
      </c>
      <c r="AO59" s="101">
        <f t="shared" si="11"/>
        <v>1.284841768667656E-2</v>
      </c>
      <c r="AP59" s="101">
        <f t="shared" si="11"/>
        <v>1.2242092836883878E-2</v>
      </c>
      <c r="AQ59" s="101">
        <f t="shared" si="11"/>
        <v>1.2503963626735169E-2</v>
      </c>
      <c r="AR59" s="101">
        <f t="shared" si="11"/>
        <v>1.3470615880572879E-2</v>
      </c>
      <c r="AS59" s="101">
        <f t="shared" si="11"/>
        <v>1.6136501564682954E-2</v>
      </c>
      <c r="AT59" s="101">
        <f t="shared" si="11"/>
        <v>1.8308892337491858E-2</v>
      </c>
      <c r="AU59" s="101">
        <f t="shared" si="11"/>
        <v>1.7079756023127425E-2</v>
      </c>
      <c r="AV59" s="101">
        <f t="shared" si="11"/>
        <v>1.766638138719474E-2</v>
      </c>
      <c r="AW59" s="101">
        <f t="shared" si="11"/>
        <v>2.16432532118426E-2</v>
      </c>
      <c r="AX59" s="101">
        <f t="shared" si="11"/>
        <v>1.9364724910567187E-2</v>
      </c>
      <c r="AY59" s="101">
        <f t="shared" si="11"/>
        <v>2.0927238064769992E-2</v>
      </c>
      <c r="AZ59" s="102">
        <f t="shared" si="11"/>
        <v>1.8739556462687035E-2</v>
      </c>
      <c r="BA59" s="101">
        <f t="shared" si="11"/>
        <v>1.7531862085829724E-2</v>
      </c>
      <c r="BB59" s="101">
        <f t="shared" si="11"/>
        <v>1.7765708101758461E-2</v>
      </c>
      <c r="BC59" s="101">
        <f t="shared" si="11"/>
        <v>2.004686065881988E-2</v>
      </c>
      <c r="BD59" s="101">
        <f t="shared" si="11"/>
        <v>1.9425424196919051E-2</v>
      </c>
      <c r="BE59" s="101">
        <f t="shared" si="11"/>
        <v>1.8208195020090634E-2</v>
      </c>
    </row>
    <row r="61" spans="1:57" ht="71.25">
      <c r="W61" s="144" t="s">
        <v>121</v>
      </c>
      <c r="Z61" s="145" t="s">
        <v>104</v>
      </c>
    </row>
  </sheetData>
  <mergeCells count="4">
    <mergeCell ref="V1:W1"/>
    <mergeCell ref="Y1:Z2"/>
    <mergeCell ref="V7:W8"/>
    <mergeCell ref="Y7:Z8"/>
  </mergeCells>
  <phoneticPr fontId="1"/>
  <pageMargins left="0.24" right="0.22" top="0.98425196850393704" bottom="0.98425196850393704" header="0.51181102362204722" footer="0.51181102362204722"/>
  <pageSetup paperSize="9" scale="3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【入力フォーム】家計簿</vt:lpstr>
      <vt:lpstr>グラフ</vt:lpstr>
      <vt:lpstr>11.Household (per household)</vt:lpstr>
      <vt:lpstr>12.Household (per capita)</vt:lpstr>
      <vt:lpstr>【入力フォーム】家計簿!Print_Area</vt:lpstr>
      <vt:lpstr>グラフ!Print_Area</vt:lpstr>
    </vt:vector>
  </TitlesOfParts>
  <Company>北陸電力株式会社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北陸電力株式会社</dc:creator>
  <dcterms:created xsi:type="dcterms:W3CDTF">2023-03-29T07:34:37Z</dcterms:created>
  <dcterms:modified xsi:type="dcterms:W3CDTF">2023-05-10T05:06:30Z</dcterms:modified>
</cp:coreProperties>
</file>